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Users\Abdullah.Aljeddawi\Downloads\"/>
    </mc:Choice>
  </mc:AlternateContent>
  <xr:revisionPtr revIDLastSave="0" documentId="13_ncr:1_{C3392FD7-2C22-449C-9FF3-6155E1CA5C64}" xr6:coauthVersionLast="47" xr6:coauthVersionMax="47" xr10:uidLastSave="{00000000-0000-0000-0000-000000000000}"/>
  <bookViews>
    <workbookView xWindow="-108" yWindow="-108" windowWidth="23256" windowHeight="12576" xr2:uid="{00000000-000D-0000-FFFF-FFFF00000000}"/>
  </bookViews>
  <sheets>
    <sheet name="CVS" sheetId="9" r:id="rId1"/>
    <sheet name="IRR_MSTR" sheetId="10" r:id="rId2"/>
    <sheet name="IRR_RBS1Q" sheetId="1" r:id="rId3"/>
    <sheet name="IRR_RBS2Q" sheetId="2" r:id="rId4"/>
    <sheet name="IRR_RBS3Q" sheetId="3" r:id="rId5"/>
    <sheet name="IRR_RBS4Q" sheetId="4" r:id="rId6"/>
    <sheet name="IRR_RBS5Q" sheetId="5" r:id="rId7"/>
    <sheet name="IRR_RBS6Q" sheetId="6" r:id="rId8"/>
    <sheet name="IRR_RBS13M" sheetId="7" r:id="rId9"/>
    <sheet name="RBS Validation" sheetId="11" r:id="rId10"/>
  </sheets>
  <externalReferences>
    <externalReference r:id="rId11"/>
    <externalReference r:id="rId12"/>
    <externalReference r:id="rId13"/>
  </externalReferences>
  <definedNames>
    <definedName name="__">#REF!</definedName>
    <definedName name="___">#REF!</definedName>
    <definedName name="____">#REF!</definedName>
    <definedName name="_____">#REF!</definedName>
    <definedName name="______">#REF!</definedName>
    <definedName name="_______">#REF!</definedName>
    <definedName name="________">#REF!</definedName>
    <definedName name="__________">#REF!</definedName>
    <definedName name="___________">#REF!</definedName>
    <definedName name="____________">#REF!</definedName>
    <definedName name="_____________">#REF!</definedName>
    <definedName name="_______________">#REF!</definedName>
    <definedName name="__________________">#REF!</definedName>
    <definedName name="_____________________">#REF!</definedName>
    <definedName name="______________________">#REF!</definedName>
    <definedName name="_______________________">#REF!</definedName>
    <definedName name="________________________">#REF!</definedName>
    <definedName name="_________________________">#REF!</definedName>
    <definedName name="_xlnm._FilterDatabase" localSheetId="1" hidden="1">[1]Setup!$G$1:$G$50</definedName>
    <definedName name="_xlnm._FilterDatabase" localSheetId="8" hidden="1">IRR_RBS13M!#REF!</definedName>
    <definedName name="_xlnm._FilterDatabase" localSheetId="2" hidden="1">IRR_RBS1Q!$A$10:$A$10</definedName>
    <definedName name="_xlnm._FilterDatabase" localSheetId="3" hidden="1">IRR_RBS2Q!#REF!</definedName>
    <definedName name="_xlnm._FilterDatabase" localSheetId="4" hidden="1">IRR_RBS3Q!#REF!</definedName>
    <definedName name="_xlnm._FilterDatabase" localSheetId="5" hidden="1">IRR_RBS4Q!#REF!</definedName>
    <definedName name="_xlnm._FilterDatabase" localSheetId="6" hidden="1">IRR_RBS5Q!#REF!</definedName>
    <definedName name="_xlnm._FilterDatabase" localSheetId="7" hidden="1">IRR_RBS6Q!#REF!</definedName>
    <definedName name="_xlnm._FilterDatabase" localSheetId="9" hidden="1">'RBS Validation'!$A$5:$H$173</definedName>
    <definedName name="_sr4" localSheetId="0">#REF!</definedName>
    <definedName name="_sr4" localSheetId="1">#REF!</definedName>
    <definedName name="_sr4" localSheetId="8">#REF!</definedName>
    <definedName name="_sr4" localSheetId="9">#REF!</definedName>
    <definedName name="_sr4">#REF!</definedName>
    <definedName name="_sr5" localSheetId="0">#REF!</definedName>
    <definedName name="_sr5" localSheetId="1">#REF!</definedName>
    <definedName name="_sr5" localSheetId="8">#REF!</definedName>
    <definedName name="_sr5" localSheetId="9">#REF!</definedName>
    <definedName name="_sr5">#REF!</definedName>
    <definedName name="a" localSheetId="0">#REF!</definedName>
    <definedName name="a" localSheetId="1">#REF!</definedName>
    <definedName name="a" localSheetId="8">#REF!</definedName>
    <definedName name="a" localSheetId="9">#REF!</definedName>
    <definedName name="a">#REF!</definedName>
    <definedName name="anscount" hidden="1">1</definedName>
    <definedName name="branches">#REF!</definedName>
    <definedName name="currency">[2]Turnover!#REF!</definedName>
    <definedName name="DataTypes">#REF!</definedName>
    <definedName name="DEc">#REF!</definedName>
    <definedName name="jjjjj">#REF!</definedName>
    <definedName name="M_Profitable">#REF!</definedName>
    <definedName name="mnthend">[3]matbkt!$B$2</definedName>
    <definedName name="profit">'[2]Business TO 3'!$H$56</definedName>
    <definedName name="q" localSheetId="0">#REF!</definedName>
    <definedName name="q" localSheetId="1">#REF!</definedName>
    <definedName name="q" localSheetId="8">#REF!</definedName>
    <definedName name="q" localSheetId="9">#REF!</definedName>
    <definedName name="q">#REF!</definedName>
    <definedName name="rep">#REF!</definedName>
    <definedName name="ReportDec">#REF!</definedName>
    <definedName name="sr1page1" localSheetId="0">#REF!</definedName>
    <definedName name="sr1page1" localSheetId="1">#REF!</definedName>
    <definedName name="sr1page1" localSheetId="8">#REF!</definedName>
    <definedName name="sr1page1" localSheetId="9">#REF!</definedName>
    <definedName name="sr1page1">#REF!</definedName>
    <definedName name="sr1page2" localSheetId="0">#REF!</definedName>
    <definedName name="sr1page2" localSheetId="1">#REF!</definedName>
    <definedName name="sr1page2" localSheetId="8">#REF!</definedName>
    <definedName name="sr1page2" localSheetId="9">#REF!</definedName>
    <definedName name="sr1page2">#REF!</definedName>
    <definedName name="sr3memo" localSheetId="0">#REF!</definedName>
    <definedName name="sr3memo" localSheetId="1">#REF!</definedName>
    <definedName name="sr3memo" localSheetId="8">#REF!</definedName>
    <definedName name="sr3memo" localSheetId="9">#REF!</definedName>
    <definedName name="sr3memo">#REF!</definedName>
    <definedName name="sr3page1" localSheetId="0">#REF!</definedName>
    <definedName name="sr3page1" localSheetId="1">#REF!</definedName>
    <definedName name="sr3page1" localSheetId="8">#REF!</definedName>
    <definedName name="sr3page1" localSheetId="9">#REF!</definedName>
    <definedName name="sr3page1">#REF!</definedName>
    <definedName name="sr3page2" localSheetId="0">#REF!</definedName>
    <definedName name="sr3page2" localSheetId="1">#REF!</definedName>
    <definedName name="sr3page2" localSheetId="8">#REF!</definedName>
    <definedName name="sr3page2" localSheetId="9">#REF!</definedName>
    <definedName name="sr3page2">#REF!</definedName>
    <definedName name="sr3page3" localSheetId="0">#REF!</definedName>
    <definedName name="sr3page3" localSheetId="1">#REF!</definedName>
    <definedName name="sr3page3" localSheetId="8">#REF!</definedName>
    <definedName name="sr3page3" localSheetId="9">#REF!</definedName>
    <definedName name="sr3page3">#REF!</definedName>
    <definedName name="sr6page1" localSheetId="0">#REF!</definedName>
    <definedName name="sr6page1" localSheetId="1">#REF!</definedName>
    <definedName name="sr6page1" localSheetId="8">#REF!</definedName>
    <definedName name="sr6page1" localSheetId="9">#REF!</definedName>
    <definedName name="sr6page1">#REF!</definedName>
    <definedName name="sr6page2" localSheetId="0">#REF!</definedName>
    <definedName name="sr6page2" localSheetId="1">#REF!</definedName>
    <definedName name="sr6page2" localSheetId="8">#REF!</definedName>
    <definedName name="sr6page2" localSheetId="9">#REF!</definedName>
    <definedName name="sr6page2">#REF!</definedName>
    <definedName name="sr6page3" localSheetId="0">#REF!</definedName>
    <definedName name="sr6page3" localSheetId="1">#REF!</definedName>
    <definedName name="sr6page3" localSheetId="8">#REF!</definedName>
    <definedName name="sr6page3" localSheetId="9">#REF!</definedName>
    <definedName name="sr6page3">#REF!</definedName>
    <definedName name="TCs">[2]Turnover!#REF!</definedName>
    <definedName name="test" localSheetId="0">#REF!</definedName>
    <definedName name="test" localSheetId="1">#REF!</definedName>
    <definedName name="test" localSheetId="8">#REF!</definedName>
    <definedName name="test" localSheetId="9">#REF!</definedName>
    <definedName name="test">#REF!</definedName>
    <definedName name="test5" localSheetId="0">#REF!</definedName>
    <definedName name="test5" localSheetId="1">#REF!</definedName>
    <definedName name="test5" localSheetId="8">#REF!</definedName>
    <definedName name="test5" localSheetId="9">#REF!</definedName>
    <definedName name="test5">#REF!</definedName>
    <definedName name="total_income">#REF!</definedName>
    <definedName name="total_instruments">'[2]Remittancy(1)'!#REF!</definedName>
    <definedName name="total_remit">'[2]Remittancy(1)'!#REF!</definedName>
    <definedName name="Z_D6C237FD_FC45_4EEE_89E5_A93A30B7D2D8_.wvu.FilterData" localSheetId="1" hidden="1">[1]Setup!$G$1:$G$50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1" l="1"/>
  <c r="A3" i="11"/>
  <c r="D65" i="11" l="1"/>
  <c r="D64" i="11"/>
  <c r="D51" i="11"/>
  <c r="D63" i="11"/>
  <c r="D163" i="11"/>
  <c r="E65" i="11"/>
  <c r="E64" i="11"/>
  <c r="E63" i="11"/>
  <c r="E62" i="11"/>
  <c r="D52" i="11"/>
  <c r="D47" i="11"/>
  <c r="D46" i="11"/>
  <c r="D45" i="11"/>
  <c r="D62" i="11"/>
  <c r="D40" i="11"/>
  <c r="D9" i="11"/>
  <c r="D10" i="11"/>
  <c r="D11" i="11"/>
  <c r="D12" i="11"/>
  <c r="D13" i="11"/>
  <c r="D14" i="11"/>
  <c r="D15" i="11"/>
  <c r="E15" i="11"/>
  <c r="D16" i="11"/>
  <c r="D17" i="11"/>
  <c r="D18" i="11"/>
  <c r="E18" i="11"/>
  <c r="D19" i="11"/>
  <c r="E19" i="11"/>
  <c r="D160" i="11"/>
  <c r="D159" i="11"/>
  <c r="D158" i="11"/>
  <c r="D157" i="11"/>
  <c r="D156" i="11"/>
  <c r="E151" i="11"/>
  <c r="D151" i="11"/>
  <c r="E94" i="11"/>
  <c r="D94" i="11"/>
  <c r="E93" i="11"/>
  <c r="D93" i="11"/>
  <c r="E92" i="11"/>
  <c r="D92" i="11"/>
  <c r="E91" i="11"/>
  <c r="D91" i="11"/>
  <c r="E90" i="11"/>
  <c r="D90" i="11"/>
  <c r="E89" i="11"/>
  <c r="D89" i="11"/>
  <c r="E88" i="11"/>
  <c r="D88" i="11"/>
  <c r="E87" i="11"/>
  <c r="D87" i="11"/>
  <c r="E86" i="11"/>
  <c r="D86" i="11"/>
  <c r="E85" i="11"/>
  <c r="D85" i="11"/>
  <c r="E84" i="11"/>
  <c r="D84" i="11"/>
  <c r="E83" i="11"/>
  <c r="D83" i="11"/>
  <c r="E82" i="11"/>
  <c r="D82" i="11"/>
  <c r="E81" i="11"/>
  <c r="D81" i="11"/>
  <c r="E80" i="11"/>
  <c r="D80" i="11"/>
  <c r="E79" i="11"/>
  <c r="D79" i="11"/>
  <c r="E78" i="11"/>
  <c r="D78" i="11"/>
  <c r="E77" i="11"/>
  <c r="D77" i="11"/>
  <c r="E76" i="11"/>
  <c r="D76" i="11"/>
  <c r="E75" i="11"/>
  <c r="D75" i="11"/>
  <c r="E74" i="11"/>
  <c r="D74" i="11"/>
  <c r="E73" i="11"/>
  <c r="D73" i="11"/>
  <c r="D61" i="11"/>
  <c r="D60" i="11"/>
  <c r="D53" i="11"/>
  <c r="D50" i="11"/>
  <c r="D48" i="11"/>
  <c r="D41" i="11"/>
  <c r="D173" i="11"/>
  <c r="D172" i="11"/>
  <c r="D171" i="11"/>
  <c r="D170" i="11"/>
  <c r="D169" i="11"/>
  <c r="D168" i="11"/>
  <c r="D167" i="11"/>
  <c r="D166" i="11"/>
  <c r="D165" i="11"/>
  <c r="D164" i="11"/>
  <c r="E160" i="11"/>
  <c r="E159" i="11"/>
  <c r="E158" i="11"/>
  <c r="E157" i="11"/>
  <c r="E156" i="11"/>
  <c r="D152" i="11"/>
  <c r="E149" i="11"/>
  <c r="D149" i="11"/>
  <c r="E148" i="11"/>
  <c r="D148" i="11"/>
  <c r="E147" i="11"/>
  <c r="D147" i="11"/>
  <c r="E146" i="11"/>
  <c r="D146" i="11"/>
  <c r="E145" i="11"/>
  <c r="D145" i="11"/>
  <c r="E143" i="11"/>
  <c r="D143" i="11"/>
  <c r="D141" i="11"/>
  <c r="E140" i="11"/>
  <c r="D140" i="11"/>
  <c r="D139" i="11"/>
  <c r="E138" i="11"/>
  <c r="D138" i="11"/>
  <c r="D137" i="11"/>
  <c r="E121" i="11"/>
  <c r="D121" i="11"/>
  <c r="E120" i="11"/>
  <c r="D120" i="11"/>
  <c r="E119" i="11"/>
  <c r="D119" i="11"/>
  <c r="D118" i="11"/>
  <c r="E117" i="11"/>
  <c r="D117" i="11"/>
  <c r="E116" i="11"/>
  <c r="D116" i="11"/>
  <c r="E115" i="11"/>
  <c r="D115" i="11"/>
  <c r="E114" i="11"/>
  <c r="D114" i="11"/>
  <c r="E113" i="11"/>
  <c r="D113" i="11"/>
  <c r="E112" i="11"/>
  <c r="D112" i="11"/>
  <c r="E111" i="11"/>
  <c r="D111" i="11"/>
  <c r="E110" i="11"/>
  <c r="D110" i="11"/>
  <c r="E109" i="11"/>
  <c r="D109" i="11"/>
  <c r="E108" i="11"/>
  <c r="D108" i="11"/>
  <c r="E107" i="11"/>
  <c r="D107" i="11"/>
  <c r="E106" i="11"/>
  <c r="D106" i="11"/>
  <c r="D37" i="11"/>
  <c r="D36" i="11"/>
  <c r="D35" i="11"/>
  <c r="D34" i="11"/>
  <c r="D33" i="11"/>
  <c r="D32" i="11"/>
  <c r="D30" i="11"/>
  <c r="D29" i="11"/>
  <c r="D28" i="11"/>
  <c r="D27" i="11"/>
  <c r="D26" i="11"/>
  <c r="E24" i="11"/>
  <c r="D24" i="11"/>
  <c r="D161" i="11"/>
  <c r="D136" i="11"/>
  <c r="D135" i="11"/>
  <c r="D134" i="11"/>
  <c r="D133" i="11"/>
  <c r="D131" i="11"/>
  <c r="D130" i="11"/>
  <c r="D129" i="11"/>
  <c r="D128" i="11"/>
  <c r="D127" i="11"/>
  <c r="D126" i="11"/>
  <c r="E59" i="11"/>
  <c r="E58" i="11"/>
  <c r="E57" i="11"/>
  <c r="E56" i="11"/>
  <c r="E55" i="11"/>
  <c r="E54" i="11"/>
  <c r="D8" i="11"/>
  <c r="D7" i="11"/>
  <c r="D44" i="11"/>
  <c r="D6" i="11"/>
  <c r="F173" i="11" l="1"/>
  <c r="F172" i="11"/>
  <c r="F171" i="11"/>
  <c r="F170" i="11"/>
  <c r="F169" i="11"/>
  <c r="F168" i="11"/>
  <c r="F167" i="11"/>
  <c r="F166" i="11"/>
  <c r="F165" i="11"/>
  <c r="F164" i="11"/>
  <c r="F160" i="11"/>
  <c r="F159" i="11"/>
  <c r="F158" i="11"/>
  <c r="F157" i="11"/>
  <c r="F156" i="11"/>
  <c r="F151" i="11"/>
  <c r="F150" i="11"/>
  <c r="F149" i="11"/>
  <c r="F148" i="11"/>
  <c r="F147" i="11"/>
  <c r="F146" i="11"/>
  <c r="F145" i="11"/>
  <c r="F144" i="11"/>
  <c r="F143" i="11"/>
  <c r="F142" i="11"/>
  <c r="F140" i="11"/>
  <c r="F138" i="11"/>
  <c r="F121" i="11"/>
  <c r="F120" i="11"/>
  <c r="F119" i="11"/>
  <c r="F117" i="11"/>
  <c r="F116" i="11"/>
  <c r="F115" i="11"/>
  <c r="F114" i="11"/>
  <c r="F113" i="11"/>
  <c r="F112" i="11"/>
  <c r="F111" i="11"/>
  <c r="F110" i="11"/>
  <c r="F109" i="11"/>
  <c r="F108" i="11"/>
  <c r="F107" i="11"/>
  <c r="F106" i="11"/>
  <c r="F94" i="11"/>
  <c r="F93" i="11"/>
  <c r="F92" i="11"/>
  <c r="F91" i="11"/>
  <c r="F90" i="11"/>
  <c r="F89" i="11"/>
  <c r="F88" i="11"/>
  <c r="F87" i="11"/>
  <c r="F86" i="11"/>
  <c r="F85" i="11"/>
  <c r="F84" i="11"/>
  <c r="F83" i="11"/>
  <c r="F82" i="11"/>
  <c r="F81" i="11"/>
  <c r="F80" i="11"/>
  <c r="F79" i="11"/>
  <c r="F78" i="11"/>
  <c r="F77" i="11"/>
  <c r="F76" i="11"/>
  <c r="F75" i="11"/>
  <c r="F74" i="11"/>
  <c r="F73" i="11"/>
  <c r="F65" i="11"/>
  <c r="F64" i="11"/>
  <c r="F63" i="11"/>
  <c r="F62" i="11"/>
  <c r="F37" i="11"/>
  <c r="F36" i="11"/>
  <c r="F35" i="11"/>
  <c r="F34" i="11"/>
  <c r="F33" i="11"/>
  <c r="F32" i="11"/>
  <c r="F30" i="11"/>
  <c r="F29" i="11"/>
  <c r="F28" i="11"/>
  <c r="F27" i="11"/>
  <c r="F26" i="11"/>
  <c r="F24" i="11"/>
  <c r="F19" i="11"/>
  <c r="F18" i="11"/>
  <c r="F15" i="11"/>
  <c r="F14" i="11"/>
  <c r="F13" i="11"/>
  <c r="F12" i="11"/>
  <c r="F11" i="11"/>
  <c r="F10" i="11"/>
  <c r="F9" i="11"/>
  <c r="A1" i="10" l="1"/>
  <c r="A3" i="1" l="1"/>
  <c r="A3" i="2"/>
  <c r="A3" i="3"/>
  <c r="A3" i="4"/>
  <c r="A3" i="5"/>
  <c r="A3" i="6"/>
  <c r="A3" i="7"/>
  <c r="A2" i="3"/>
  <c r="A2" i="4"/>
  <c r="A2" i="5"/>
  <c r="A2" i="6"/>
  <c r="A2" i="7"/>
  <c r="A2" i="2"/>
  <c r="A2" i="1"/>
  <c r="C18" i="6" l="1"/>
  <c r="B12" i="6"/>
  <c r="B18" i="6" s="1"/>
  <c r="B19" i="6" s="1"/>
  <c r="B20" i="6" s="1"/>
  <c r="B21" i="6" s="1"/>
  <c r="B22" i="6" s="1"/>
  <c r="B23" i="6" s="1"/>
  <c r="B24" i="6" s="1"/>
  <c r="B25" i="6" s="1"/>
  <c r="B31" i="6" s="1"/>
  <c r="B38" i="6" s="1"/>
  <c r="B39" i="6" s="1"/>
  <c r="B13" i="5"/>
  <c r="B14" i="5" s="1"/>
  <c r="B15" i="5" s="1"/>
  <c r="B16" i="5" s="1"/>
  <c r="B23" i="5" s="1"/>
  <c r="B24" i="5" s="1"/>
  <c r="B25" i="5" s="1"/>
  <c r="B26" i="5" s="1"/>
  <c r="B27" i="5" s="1"/>
  <c r="B28" i="5" s="1"/>
  <c r="B29" i="5" s="1"/>
  <c r="B30" i="5" s="1"/>
  <c r="B37" i="5" s="1"/>
  <c r="C49" i="4"/>
  <c r="B13" i="4"/>
  <c r="B14" i="4" s="1"/>
  <c r="B15" i="4" s="1"/>
  <c r="B16" i="4" s="1"/>
  <c r="B17" i="4" s="1"/>
  <c r="B18" i="4" s="1"/>
  <c r="B19" i="4" s="1"/>
  <c r="B20" i="4" s="1"/>
  <c r="B21" i="4" s="1"/>
  <c r="B22" i="4" s="1"/>
  <c r="B23" i="4" s="1"/>
  <c r="B30" i="4" s="1"/>
  <c r="B31" i="4" s="1"/>
  <c r="B32" i="4" s="1"/>
  <c r="B33" i="4" s="1"/>
  <c r="B34" i="4" s="1"/>
  <c r="B35" i="4" s="1"/>
  <c r="B36" i="4" s="1"/>
  <c r="B37" i="4" s="1"/>
  <c r="B38" i="4" s="1"/>
  <c r="B39" i="4" s="1"/>
  <c r="B40" i="4" s="1"/>
  <c r="B41"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76" i="4" s="1"/>
  <c r="B77" i="4" s="1"/>
  <c r="B78" i="4" s="1"/>
  <c r="C325" i="3"/>
  <c r="D31" i="11" s="1"/>
  <c r="F31" i="11" s="1"/>
  <c r="C294" i="3"/>
  <c r="C267" i="3"/>
  <c r="C266" i="3" s="1"/>
  <c r="C250" i="3"/>
  <c r="C223" i="3"/>
  <c r="C222" i="3"/>
  <c r="C221" i="3" s="1"/>
  <c r="C214" i="3"/>
  <c r="C187" i="3"/>
  <c r="C186" i="3" s="1"/>
  <c r="C185" i="3" s="1"/>
  <c r="E16" i="11" s="1"/>
  <c r="F16" i="11" s="1"/>
  <c r="B13" i="3"/>
  <c r="B14" i="3" s="1"/>
  <c r="B15" i="3" s="1"/>
  <c r="B16" i="3" s="1"/>
  <c r="B17" i="3" s="1"/>
  <c r="B18" i="3" s="1"/>
  <c r="B19" i="3" s="1"/>
  <c r="B20" i="3" s="1"/>
  <c r="B21" i="3" s="1"/>
  <c r="B28" i="3" s="1"/>
  <c r="B29" i="3" s="1"/>
  <c r="B30" i="3" s="1"/>
  <c r="B31" i="3" s="1"/>
  <c r="B32" i="3" s="1"/>
  <c r="B39" i="3" s="1"/>
  <c r="B40" i="3" s="1"/>
  <c r="B41" i="3" s="1"/>
  <c r="B42" i="3" s="1"/>
  <c r="B43" i="3" s="1"/>
  <c r="B44" i="3" s="1"/>
  <c r="B51" i="3" s="1"/>
  <c r="B58" i="3" s="1"/>
  <c r="B59" i="3" s="1"/>
  <c r="B60" i="3" s="1"/>
  <c r="B61" i="3" s="1"/>
  <c r="B62" i="3" s="1"/>
  <c r="B63" i="3" s="1"/>
  <c r="B64" i="3" s="1"/>
  <c r="B65" i="3" s="1"/>
  <c r="B66" i="3" s="1"/>
  <c r="B67" i="3" s="1"/>
  <c r="B68" i="3" s="1"/>
  <c r="B69" i="3" s="1"/>
  <c r="B76" i="3" s="1"/>
  <c r="B77" i="3" s="1"/>
  <c r="B78" i="3" s="1"/>
  <c r="B79" i="3" s="1"/>
  <c r="B80" i="3" s="1"/>
  <c r="B81" i="3" s="1"/>
  <c r="B82" i="3" s="1"/>
  <c r="B83" i="3" s="1"/>
  <c r="B84" i="3" s="1"/>
  <c r="B85" i="3" s="1"/>
  <c r="B86" i="3" s="1"/>
  <c r="B87" i="3" s="1"/>
  <c r="B88" i="3" s="1"/>
  <c r="B89" i="3" s="1"/>
  <c r="B95" i="3" s="1"/>
  <c r="B96" i="3" s="1"/>
  <c r="B97" i="3" s="1"/>
  <c r="B98" i="3" s="1"/>
  <c r="B99" i="3" s="1"/>
  <c r="B100" i="3" s="1"/>
  <c r="B107" i="3" s="1"/>
  <c r="B108" i="3" s="1"/>
  <c r="B109" i="3" s="1"/>
  <c r="B116" i="3" s="1"/>
  <c r="B117" i="3" s="1"/>
  <c r="B118" i="3" s="1"/>
  <c r="B119" i="3" s="1"/>
  <c r="B120" i="3" s="1"/>
  <c r="B121" i="3" s="1"/>
  <c r="B122" i="3" s="1"/>
  <c r="B123" i="3" s="1"/>
  <c r="B124" i="3" s="1"/>
  <c r="B125" i="3" s="1"/>
  <c r="B126" i="3" s="1"/>
  <c r="B127" i="3" s="1"/>
  <c r="B134" i="3" s="1"/>
  <c r="B135" i="3" s="1"/>
  <c r="B136" i="3" s="1"/>
  <c r="B137" i="3" s="1"/>
  <c r="B138" i="3" s="1"/>
  <c r="B139" i="3" s="1"/>
  <c r="B140" i="3" s="1"/>
  <c r="B141" i="3" s="1"/>
  <c r="B142" i="3" s="1"/>
  <c r="B143" i="3" s="1"/>
  <c r="B144" i="3" s="1"/>
  <c r="B145" i="3" s="1"/>
  <c r="B146" i="3" s="1"/>
  <c r="B153" i="3" s="1"/>
  <c r="B154" i="3" s="1"/>
  <c r="B160" i="3" s="1"/>
  <c r="B161" i="3" s="1"/>
  <c r="B162" i="3" s="1"/>
  <c r="B163" i="3" s="1"/>
  <c r="B164" i="3" s="1"/>
  <c r="B165" i="3" s="1"/>
  <c r="B166" i="3" s="1"/>
  <c r="B167" i="3" s="1"/>
  <c r="B173" i="3" s="1"/>
  <c r="B174" i="3" s="1"/>
  <c r="B175" i="3" s="1"/>
  <c r="B176" i="3" s="1"/>
  <c r="B177" i="3" s="1"/>
  <c r="B178"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 r="B243" i="3" s="1"/>
  <c r="B244" i="3" s="1"/>
  <c r="B245" i="3" s="1"/>
  <c r="B246" i="3" s="1"/>
  <c r="B247" i="3" s="1"/>
  <c r="B248" i="3" s="1"/>
  <c r="B249" i="3" s="1"/>
  <c r="B250" i="3" s="1"/>
  <c r="B251" i="3" s="1"/>
  <c r="B252" i="3" s="1"/>
  <c r="B253" i="3" s="1"/>
  <c r="B254" i="3" s="1"/>
  <c r="B255" i="3" s="1"/>
  <c r="B256" i="3" s="1"/>
  <c r="B257" i="3" s="1"/>
  <c r="B258"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B286" i="3" s="1"/>
  <c r="B287" i="3" s="1"/>
  <c r="B288" i="3" s="1"/>
  <c r="B289" i="3" s="1"/>
  <c r="B290" i="3" s="1"/>
  <c r="B291" i="3" s="1"/>
  <c r="B292" i="3" s="1"/>
  <c r="B293" i="3" s="1"/>
  <c r="B294" i="3" s="1"/>
  <c r="B295" i="3" s="1"/>
  <c r="B296" i="3" s="1"/>
  <c r="B297" i="3" s="1"/>
  <c r="B303" i="3" s="1"/>
  <c r="B304" i="3" s="1"/>
  <c r="B311" i="3" s="1"/>
  <c r="B312" i="3" s="1"/>
  <c r="B313" i="3" s="1"/>
  <c r="B314" i="3" s="1"/>
  <c r="B315" i="3" s="1"/>
  <c r="B316" i="3" s="1"/>
  <c r="B317" i="3" s="1"/>
  <c r="B324" i="3" s="1"/>
  <c r="B325" i="3" s="1"/>
  <c r="B326" i="3" s="1"/>
  <c r="B327" i="3" s="1"/>
  <c r="B328" i="3" s="1"/>
  <c r="B329" i="3" s="1"/>
  <c r="B330" i="3" s="1"/>
  <c r="B331" i="3" s="1"/>
  <c r="B332" i="3" s="1"/>
  <c r="B333" i="3" s="1"/>
  <c r="B334" i="3" s="1"/>
  <c r="B335" i="3" s="1"/>
  <c r="B336" i="3" s="1"/>
  <c r="B337" i="3" s="1"/>
  <c r="B338" i="3" s="1"/>
  <c r="B339" i="3" s="1"/>
  <c r="B340" i="3" s="1"/>
  <c r="B341" i="3" s="1"/>
  <c r="B342" i="3" s="1"/>
  <c r="B343" i="3" s="1"/>
  <c r="B344" i="3" s="1"/>
  <c r="B345" i="3" s="1"/>
  <c r="B346" i="3" s="1"/>
  <c r="B347" i="3" s="1"/>
  <c r="B348" i="3" s="1"/>
  <c r="B349" i="3" s="1"/>
  <c r="B350" i="3" s="1"/>
  <c r="B351" i="3" s="1"/>
  <c r="B352" i="3" s="1"/>
  <c r="B353" i="3" s="1"/>
  <c r="B354" i="3" s="1"/>
  <c r="C177" i="2"/>
  <c r="C150" i="2"/>
  <c r="D132" i="11" s="1"/>
  <c r="C93" i="2"/>
  <c r="C66" i="2"/>
  <c r="C65" i="2" s="1"/>
  <c r="D40" i="2"/>
  <c r="C40" i="2"/>
  <c r="D13" i="2"/>
  <c r="D12" i="2" s="1"/>
  <c r="C13" i="2"/>
  <c r="C12" i="2" s="1"/>
  <c r="B13" i="2"/>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50" i="2" s="1"/>
  <c r="B51" i="2" s="1"/>
  <c r="B52" i="2" s="1"/>
  <c r="B53" i="2" s="1"/>
  <c r="B54" i="2" s="1"/>
  <c r="B55" i="2" s="1"/>
  <c r="B56" i="2" s="1"/>
  <c r="B57" i="2" s="1"/>
  <c r="B58"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103" i="2" s="1"/>
  <c r="B104" i="2" s="1"/>
  <c r="B105" i="2" s="1"/>
  <c r="B106" i="2" s="1"/>
  <c r="B107" i="2" s="1"/>
  <c r="B108" i="2" s="1"/>
  <c r="B109" i="2" s="1"/>
  <c r="B110" i="2" s="1"/>
  <c r="B111" i="2" s="1"/>
  <c r="B112" i="2" s="1"/>
  <c r="B113" i="2" s="1"/>
  <c r="B120" i="2" s="1"/>
  <c r="B127" i="2" s="1"/>
  <c r="B128" i="2" s="1"/>
  <c r="B135" i="2" s="1"/>
  <c r="B142" i="2" s="1"/>
  <c r="B143"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7" i="2" s="1"/>
  <c r="B188" i="2" s="1"/>
  <c r="B189" i="2" s="1"/>
  <c r="B196" i="2" s="1"/>
  <c r="B197" i="2" s="1"/>
  <c r="B198" i="2" s="1"/>
  <c r="B199" i="2" s="1"/>
  <c r="B200" i="2" s="1"/>
  <c r="B201" i="2" s="1"/>
  <c r="B202" i="2" s="1"/>
  <c r="B203" i="2" s="1"/>
  <c r="B204" i="2" s="1"/>
  <c r="B13" i="1"/>
  <c r="B14" i="1" s="1"/>
  <c r="B15" i="1" s="1"/>
  <c r="B16" i="1" s="1"/>
  <c r="B17" i="1" s="1"/>
  <c r="B18" i="1" s="1"/>
  <c r="B19" i="1" s="1"/>
  <c r="B20" i="1" s="1"/>
  <c r="B21" i="1" s="1"/>
  <c r="B22" i="1" s="1"/>
  <c r="B23" i="1" s="1"/>
  <c r="B24" i="1" s="1"/>
  <c r="B25" i="1" s="1"/>
  <c r="B26" i="1" s="1"/>
  <c r="B27" i="1" s="1"/>
  <c r="B28" i="1" s="1"/>
  <c r="B29" i="1" s="1"/>
  <c r="B36" i="1" s="1"/>
  <c r="B37" i="1" s="1"/>
  <c r="B38" i="1" s="1"/>
  <c r="B39" i="1" s="1"/>
  <c r="B40" i="1" s="1"/>
  <c r="B41" i="1" s="1"/>
  <c r="B42" i="1" s="1"/>
  <c r="B43" i="1" s="1"/>
  <c r="B44" i="1" s="1"/>
  <c r="B45" i="1" s="1"/>
  <c r="B46" i="1" s="1"/>
  <c r="B47" i="1" s="1"/>
  <c r="B48" i="1" s="1"/>
  <c r="B49" i="1" s="1"/>
  <c r="B50" i="1" s="1"/>
  <c r="B51" i="1" s="1"/>
  <c r="B52" i="1" s="1"/>
  <c r="B53" i="1" s="1"/>
  <c r="B60" i="1" s="1"/>
  <c r="B61" i="1" s="1"/>
  <c r="B62" i="1" s="1"/>
  <c r="B69" i="1" s="1"/>
  <c r="B70" i="1" s="1"/>
  <c r="B71" i="1" s="1"/>
  <c r="B78" i="1" s="1"/>
  <c r="B79" i="1" s="1"/>
  <c r="B80" i="1" s="1"/>
  <c r="B81" i="1" s="1"/>
  <c r="B82" i="1" s="1"/>
  <c r="B83" i="1" s="1"/>
  <c r="B84" i="1" s="1"/>
  <c r="B85" i="1" s="1"/>
  <c r="B86" i="1" s="1"/>
  <c r="B87" i="1" s="1"/>
  <c r="B88" i="1" s="1"/>
  <c r="B89" i="1" s="1"/>
  <c r="B90" i="1" s="1"/>
  <c r="B91" i="1" s="1"/>
  <c r="B92" i="1" s="1"/>
  <c r="B93" i="1" s="1"/>
  <c r="B94" i="1" s="1"/>
  <c r="B95" i="1" s="1"/>
  <c r="C265" i="3" l="1"/>
  <c r="E17" i="11" s="1"/>
  <c r="F17" i="11" s="1"/>
  <c r="C149" i="2"/>
</calcChain>
</file>

<file path=xl/sharedStrings.xml><?xml version="1.0" encoding="utf-8"?>
<sst xmlns="http://schemas.openxmlformats.org/spreadsheetml/2006/main" count="1448" uniqueCount="715">
  <si>
    <t>Form RBS1 - Assets and Liabilities - Quarterly Form</t>
  </si>
  <si>
    <t>All amounts in SR '000</t>
  </si>
  <si>
    <t>Schedule 1 - Policyholders (Operations) Assets</t>
  </si>
  <si>
    <t>Data Elements</t>
  </si>
  <si>
    <t>Line</t>
  </si>
  <si>
    <t>General and Health Insurance</t>
  </si>
  <si>
    <t>Protection and Savings Insurance - Non Linked Business</t>
  </si>
  <si>
    <t>Protection and Savings Insurance - Linked Business</t>
  </si>
  <si>
    <t>As at Quarter</t>
  </si>
  <si>
    <t>[A]</t>
  </si>
  <si>
    <t>[B]</t>
  </si>
  <si>
    <t>[C]</t>
  </si>
  <si>
    <t>Equity Stocks investment</t>
  </si>
  <si>
    <t>Value of equity stocks in unlisted foreign companies</t>
  </si>
  <si>
    <t>Value of equity stocks in foreign companies listed in OECD markets</t>
  </si>
  <si>
    <t>Value of equity stocks in foreign companies listed in Non OECD markets</t>
  </si>
  <si>
    <t>Value of equity stocks in KSA companies</t>
  </si>
  <si>
    <t>Derivative Investments</t>
  </si>
  <si>
    <t>Value of equity derivative investments</t>
  </si>
  <si>
    <t>Value of equity derivative investments in KSA</t>
  </si>
  <si>
    <t>Value of equity derivative investments in unlisted foreign companies</t>
  </si>
  <si>
    <t>Value of equity derivative investments in foreign companies listed in OECD markets</t>
  </si>
  <si>
    <t>Value of equity derivative investments in foreign companies listed in Non OECD markets</t>
  </si>
  <si>
    <t>Value of over-the-counter derivatives</t>
  </si>
  <si>
    <t>Fixed Income Investments</t>
  </si>
  <si>
    <t>Value of investments in sovereign bonds issued by foreign countries</t>
  </si>
  <si>
    <t>Foreign Currency Assets</t>
  </si>
  <si>
    <t>Value of foreign currency assets</t>
  </si>
  <si>
    <t>Intra-financial system assets</t>
  </si>
  <si>
    <t>Value of Intra-financial system assets</t>
  </si>
  <si>
    <t>Schedule 2 - Shareholders Assets</t>
  </si>
  <si>
    <t>Shareholders Assets</t>
  </si>
  <si>
    <t>Schedule 3 - Policyholders (Operations) Liabilities</t>
  </si>
  <si>
    <t>Book value of debt</t>
  </si>
  <si>
    <t>Value of foreign currency liabilities</t>
  </si>
  <si>
    <t>Accepted Reserves</t>
  </si>
  <si>
    <t>Schedule 4 - Shareholders Liabilities</t>
  </si>
  <si>
    <t>Shareholders Liabilities</t>
  </si>
  <si>
    <t>Schedule 5 - Breakdown of Reserves</t>
  </si>
  <si>
    <t>Unearned Premium Reserve</t>
  </si>
  <si>
    <t>Outstanding Claims Reserve</t>
  </si>
  <si>
    <t>Claims IBNR Reserve</t>
  </si>
  <si>
    <t>Unexpired Risk Reserve</t>
  </si>
  <si>
    <t>Catastrophe Risk Reserve</t>
  </si>
  <si>
    <t>Adjustment Expense Reserve</t>
  </si>
  <si>
    <t>General Expense Reserve</t>
  </si>
  <si>
    <t>Other Reserves</t>
  </si>
  <si>
    <t>Mathematical Reserves (non-linked)</t>
  </si>
  <si>
    <t>Mathematical Reserves (linked)</t>
  </si>
  <si>
    <t>[D]</t>
  </si>
  <si>
    <t>[E]</t>
  </si>
  <si>
    <t>[F]</t>
  </si>
  <si>
    <t>[G]</t>
  </si>
  <si>
    <t>[H]</t>
  </si>
  <si>
    <t>[I]</t>
  </si>
  <si>
    <t>[J]</t>
  </si>
  <si>
    <t>Gross Reserves</t>
  </si>
  <si>
    <t>1a. Motor Compulsory (Retail)</t>
  </si>
  <si>
    <t>1b. Motor Compulsory (Corporate)</t>
  </si>
  <si>
    <t>1c. Motor Compulsory + Others (Retail)</t>
  </si>
  <si>
    <t>1d. Motor Compulsory + Others (Corporate)</t>
  </si>
  <si>
    <t>2a. Health Compulsory (Individual)</t>
  </si>
  <si>
    <t>2b. Health Compulsory (Group)</t>
  </si>
  <si>
    <t>2c. Health Compulsory + Others (Individual)</t>
  </si>
  <si>
    <t>2d. Health Compulsory + Others (Group)</t>
  </si>
  <si>
    <t>Reinsurance Share</t>
  </si>
  <si>
    <t>Form RBS2 - Revenue and Expenses - Quarterly Form</t>
  </si>
  <si>
    <t>Schedule 1 - Gross Earned Premium Breakdown by Line of Business</t>
  </si>
  <si>
    <t>Gross Earned Premium - Actual figures</t>
  </si>
  <si>
    <t>Gross Earned Premium - Budgeted figures as per Business Plan</t>
  </si>
  <si>
    <t>For the Quarter</t>
  </si>
  <si>
    <t>1. Accident and Liability Insurance</t>
  </si>
  <si>
    <t>a. Personal Accident</t>
  </si>
  <si>
    <t>b. Work Related</t>
  </si>
  <si>
    <t>c. Employer's Liability</t>
  </si>
  <si>
    <t>d. Third-Party Liability</t>
  </si>
  <si>
    <t>e. General Liability</t>
  </si>
  <si>
    <t>f. Product Liability</t>
  </si>
  <si>
    <t>g. Medical Liability</t>
  </si>
  <si>
    <t>h. Professional Liability</t>
  </si>
  <si>
    <t>I. Theft and Burglary</t>
  </si>
  <si>
    <t>j. Fidelity</t>
  </si>
  <si>
    <t>k. Safe Burglary</t>
  </si>
  <si>
    <t>l. Other Liability</t>
  </si>
  <si>
    <t>2a. Motor Compulsory (Retail)</t>
  </si>
  <si>
    <t>2b. Motor Compulsory (Corporate)</t>
  </si>
  <si>
    <t>2c. Motor Compulsory + Others (Retail)</t>
  </si>
  <si>
    <t>2d. Motor Compulsory + Others (Corporate)</t>
  </si>
  <si>
    <t>3. Property</t>
  </si>
  <si>
    <t>4. Marine</t>
  </si>
  <si>
    <t>5. Aviation</t>
  </si>
  <si>
    <t>6. Energy</t>
  </si>
  <si>
    <t>7. Engineering</t>
  </si>
  <si>
    <t>8a. Health Compulsory (Individual)</t>
  </si>
  <si>
    <t>8b. Health Compulsory (Group)</t>
  </si>
  <si>
    <t>8c. Health Compulsory + Others (Individual)</t>
  </si>
  <si>
    <t>8d. Health Compulsory + Others (Group)</t>
  </si>
  <si>
    <t>9. Other General and Health Insurance products</t>
  </si>
  <si>
    <t>Protection and Savings Insurance</t>
  </si>
  <si>
    <t>1. Protection and Savings Insurance (Individual)</t>
  </si>
  <si>
    <t>2. Protection and Savings Insurance (Group)</t>
  </si>
  <si>
    <t>3. Term Life Insurance (provide figures only for Term Life Insurance policies)</t>
  </si>
  <si>
    <t>Schedule 2 - Gross Written Premium Breakdown by Line of Business</t>
  </si>
  <si>
    <t>Gross Written Premium - Actual figures</t>
  </si>
  <si>
    <t>Schedule 3 - Net Premium Breakdown (Budgeted figure) by Line of Business</t>
  </si>
  <si>
    <t>Net Earned Premium - Budgeted figures as per Business Plan</t>
  </si>
  <si>
    <t>Schedule 4 - Net Premium Breakdown by Line of Business</t>
  </si>
  <si>
    <t>Net Earned Premium - Actual figures</t>
  </si>
  <si>
    <t>Schedule 5 - Policyholders (Operations) Income</t>
  </si>
  <si>
    <t>Protection and Savings Insurance (Individual)</t>
  </si>
  <si>
    <t>Protection and Savings Insurance (Group)</t>
  </si>
  <si>
    <t>Capital Gains (Policyholders Funds)</t>
  </si>
  <si>
    <t>Schedule 6 - Policyholders (Operations) Expenses</t>
  </si>
  <si>
    <t>Gross Claims incurred for Term Life Policies (only for Term Life Policies)</t>
  </si>
  <si>
    <t>Net Claims incurred for Term Life Policies (only for Term Life Policies)</t>
  </si>
  <si>
    <t>Schedule 7- Income Statement - Shareholders</t>
  </si>
  <si>
    <t>Shareholders Income</t>
  </si>
  <si>
    <t>Capital Gains (Shareholder Funds)</t>
  </si>
  <si>
    <t>Schedule 8 - Gross Written Premium through different categories</t>
  </si>
  <si>
    <t>Gross Written Premium</t>
  </si>
  <si>
    <t>Gross Written Premium through Innovative channel</t>
  </si>
  <si>
    <t>Gross Written Premium for non-traditional products</t>
  </si>
  <si>
    <t>Schedule 9 - Commission clawed back for agents / brokers and compensation paid to agents</t>
  </si>
  <si>
    <t>Amount of commission clawed back for agents / brokers - General and Health Insurance</t>
  </si>
  <si>
    <t>Amount of commission clawed back for agents / brokers - Protection and Savings Insurance</t>
  </si>
  <si>
    <t>Compensation paid to agents based on business performance</t>
  </si>
  <si>
    <t>Schedule 10 - Average Yield on Securities</t>
  </si>
  <si>
    <t>For the Quarter (Y)</t>
  </si>
  <si>
    <t>Average Yield on Corporate Bonds</t>
  </si>
  <si>
    <t>Average Yield on KSA Sovereign Bonds</t>
  </si>
  <si>
    <t>Average Yield on Foreign Sovereign Bond</t>
  </si>
  <si>
    <t>Schedule 11 - Net Written Premium Breakdown by Line of Business</t>
  </si>
  <si>
    <t>Net Written Premium - Actual figures</t>
  </si>
  <si>
    <t>Form RBS3 - Operational Efficiency - Quarterly Form</t>
  </si>
  <si>
    <t>Schedule 1 - Average time taken to settle claims</t>
  </si>
  <si>
    <t>Business unit</t>
  </si>
  <si>
    <t>Average Number of days / hours</t>
  </si>
  <si>
    <t>For the Past 12 months</t>
  </si>
  <si>
    <t>Average time taken to settle claims - General and Health Insurance</t>
  </si>
  <si>
    <t>Motor claims (Retail) (in days)</t>
  </si>
  <si>
    <t>Motor claims (Corporate) (in days)</t>
  </si>
  <si>
    <t>Health claims (Individual) (in hours)</t>
  </si>
  <si>
    <t>Health claims (Group) (in hours)</t>
  </si>
  <si>
    <t>Accident and Liability claims (in days)</t>
  </si>
  <si>
    <t>Other General and Health (Other than Motor, Health, Accident and Liability) claims (in days)</t>
  </si>
  <si>
    <t>Average time taken to settle claims - Protection and Savings Insurance</t>
  </si>
  <si>
    <t>Protection and Savings Insurance claims (Individual) (in days)</t>
  </si>
  <si>
    <t>Protection and Savings Insurance claims (Group) (in days)</t>
  </si>
  <si>
    <t>Schedule 2 - Average time taken to redress complaints / queries received</t>
  </si>
  <si>
    <t>Average Number of days</t>
  </si>
  <si>
    <t>Complaints received from Customers</t>
  </si>
  <si>
    <t>Complaints received from Agents</t>
  </si>
  <si>
    <t>Complaints received from Brokers</t>
  </si>
  <si>
    <t>Complaints / Queries received from Reinsurance Companies</t>
  </si>
  <si>
    <t>Complaints received from TPA / Loss Adjustors</t>
  </si>
  <si>
    <t>Schedule 3 - Total complaints received and redressed</t>
  </si>
  <si>
    <t>Complaints and Redressal</t>
  </si>
  <si>
    <t>Number of valid complaints received</t>
  </si>
  <si>
    <t>Total number of complaints received</t>
  </si>
  <si>
    <t>Number of complaints related to claims</t>
  </si>
  <si>
    <t>Number of complaints where compensation was paid</t>
  </si>
  <si>
    <t>Amount of compensation paid in relation to complaints</t>
  </si>
  <si>
    <t>Number of instances wherein entity has been part of negative media coverage with audience higher than 10,000 people</t>
  </si>
  <si>
    <t>Schedule 4 - Number of open customer complaints</t>
  </si>
  <si>
    <t>Number of Open Complaints</t>
  </si>
  <si>
    <t>Number of open customer complaints out of all the complaints received</t>
  </si>
  <si>
    <t>Schedule 5 - Fraud by Employees, Intermediaries and Clients</t>
  </si>
  <si>
    <t>Fraud by Employees, Intermediaries and Clients</t>
  </si>
  <si>
    <t>Number of Instances of Fraud</t>
  </si>
  <si>
    <t>Employee fraud</t>
  </si>
  <si>
    <t>Agent fraud</t>
  </si>
  <si>
    <t>Broker fraud</t>
  </si>
  <si>
    <t>TPA and Loss Adjustors fraud</t>
  </si>
  <si>
    <t>External fraud by clients</t>
  </si>
  <si>
    <t>Amount of Loss due to Fraud</t>
  </si>
  <si>
    <t>Schedule 6 - Specific events pertaining to external frauds</t>
  </si>
  <si>
    <t>Specific events pertaining to external frauds</t>
  </si>
  <si>
    <t>Number of Instances</t>
  </si>
  <si>
    <t>Damages not related to the notified events</t>
  </si>
  <si>
    <t>False declaration in underwriting</t>
  </si>
  <si>
    <t>Fake incidents</t>
  </si>
  <si>
    <t>Client staged incidents</t>
  </si>
  <si>
    <t>Exaggerated claims made by clients</t>
  </si>
  <si>
    <t>Fraudulent claims (Others)</t>
  </si>
  <si>
    <t>Amount of Loss</t>
  </si>
  <si>
    <t>Schedule 7 - Employee Turnover</t>
  </si>
  <si>
    <t>Number of employees who left the organisation</t>
  </si>
  <si>
    <t>Sales Employees</t>
  </si>
  <si>
    <t>Non-Sales Employees</t>
  </si>
  <si>
    <t>Average number of employees</t>
  </si>
  <si>
    <t>Schedule 8 - Cyber Security and System Failures</t>
  </si>
  <si>
    <t>Cyber security and System failures</t>
  </si>
  <si>
    <t>Number of emails sent to external mail domains</t>
  </si>
  <si>
    <t>Total number of emails sent</t>
  </si>
  <si>
    <t>Number of recognized system errors due to poor IT applications</t>
  </si>
  <si>
    <t>Schedule 9 - Database applications and systems</t>
  </si>
  <si>
    <t>Database applications and systems</t>
  </si>
  <si>
    <t>Number of unauthorized accesses to internal databases and systems</t>
  </si>
  <si>
    <t>Total number of internal database used by the entity for data storage</t>
  </si>
  <si>
    <t>Volume of unprotected data</t>
  </si>
  <si>
    <t>Volume of data</t>
  </si>
  <si>
    <t>Number of entity employees with remote access rights to critical data</t>
  </si>
  <si>
    <t>Volume of data which has not been classified and categorised either confidential or public</t>
  </si>
  <si>
    <t>Number of externally hosted systems with critical data which are non-encrypted</t>
  </si>
  <si>
    <t>Volume of records stored across all the database</t>
  </si>
  <si>
    <t>Database which are not integrated</t>
  </si>
  <si>
    <t>IT Applications and Systems developed in-house</t>
  </si>
  <si>
    <t>Total IT Applications and Systems</t>
  </si>
  <si>
    <t>Number of entity processes which are not fully automated</t>
  </si>
  <si>
    <t>Schedule 10 - Outsourcing Arrangements (For the relevant periods)</t>
  </si>
  <si>
    <t>Outsourcing Arrangements</t>
  </si>
  <si>
    <t>Customer Due Diligence</t>
  </si>
  <si>
    <t>Number of customer due diligence conducted by third parties for new accounts opened</t>
  </si>
  <si>
    <t>Claims Management</t>
  </si>
  <si>
    <t>Number of incurred claims handled by outsourced agencies</t>
  </si>
  <si>
    <t>Amount of incurred claims handled by outsourced agencies</t>
  </si>
  <si>
    <t>Complaint Redressal</t>
  </si>
  <si>
    <t>Average time taken by the outsourced agency to close complaints / issues</t>
  </si>
  <si>
    <t>Losses / defaults by the outsourcers</t>
  </si>
  <si>
    <t>Number of events related to outsourcing in terms of failure of the external provider</t>
  </si>
  <si>
    <t>Gross value of all losses incurred by the company due to events relating to outsourcing of activities</t>
  </si>
  <si>
    <t>Managing General Agent (MGA)</t>
  </si>
  <si>
    <t>Number of MGA</t>
  </si>
  <si>
    <t>Amount of gross written premium processed by these MGA</t>
  </si>
  <si>
    <t>Schedule 11 - Outsourcing Arrangements (As at relevant periods)</t>
  </si>
  <si>
    <t>Number of open issues with outsourcers (number as at end of each period)</t>
  </si>
  <si>
    <t>Schedule 12 - Customer Information</t>
  </si>
  <si>
    <t>Number of active customers segregated into:</t>
  </si>
  <si>
    <t>a. Individual customers</t>
  </si>
  <si>
    <t>b. Joint Liability companies</t>
  </si>
  <si>
    <t>c. Limited Partnership Companies</t>
  </si>
  <si>
    <t>d. Joint Ventures</t>
  </si>
  <si>
    <t>e. Joint Stock Companies</t>
  </si>
  <si>
    <t>f. Limited Liability Companies</t>
  </si>
  <si>
    <t>Number of active commercial relationships with entities and individuals in countries under international sanctions</t>
  </si>
  <si>
    <t>Schedule 13 - Customer and Product Information</t>
  </si>
  <si>
    <t>Number of clients in urban area</t>
  </si>
  <si>
    <t>Total number of customers</t>
  </si>
  <si>
    <t>Number of customers automatically renewing their policy</t>
  </si>
  <si>
    <t>Total customer for whom the renewal was due</t>
  </si>
  <si>
    <t>Total number of customer due diligence conducted for new accounts opened</t>
  </si>
  <si>
    <t>Number of products launched in new business lines on which company does not have expertise or trained staff</t>
  </si>
  <si>
    <t>Schedule 14 - Policy-related information (For the relevant periods)</t>
  </si>
  <si>
    <t>Policy-related information</t>
  </si>
  <si>
    <t>Total number of in-force policies during the period</t>
  </si>
  <si>
    <t>Number of in-force policies relating to complex products</t>
  </si>
  <si>
    <t>Total number of policies</t>
  </si>
  <si>
    <t>Number of policies underwritten to individual customers</t>
  </si>
  <si>
    <t>Number of policies cancelled</t>
  </si>
  <si>
    <t>Number of policies lapsed</t>
  </si>
  <si>
    <t>Number of policies not renewed</t>
  </si>
  <si>
    <t>Number of policies available for renewal</t>
  </si>
  <si>
    <t>Number of new policies issued</t>
  </si>
  <si>
    <t>Number of quotes issued</t>
  </si>
  <si>
    <t>Average of difference between price quoted to clients and Actual premium on policies issued</t>
  </si>
  <si>
    <t>Average of difference between the price for new policy and price at renewal</t>
  </si>
  <si>
    <t>Schedule 15 - Policy-related information (As at relevant periods)</t>
  </si>
  <si>
    <t>Total number of in-force policies as at the end of each reporting period</t>
  </si>
  <si>
    <t>Schedule 16 - Employee and Departmental details</t>
  </si>
  <si>
    <t>Number of departments and teams wherein knowledge in concentrated in just 1 person</t>
  </si>
  <si>
    <t>Total number of departments and teams</t>
  </si>
  <si>
    <t>Schedule 17 - Loss Events</t>
  </si>
  <si>
    <t>Information pertaining to Loss Events</t>
  </si>
  <si>
    <t>Amount of losses incurred due to events that caused material damage to physical assets</t>
  </si>
  <si>
    <t>Total time taken to resume operations following physical damages (in months)</t>
  </si>
  <si>
    <t>Number of events of physical damages</t>
  </si>
  <si>
    <t>Number of instances of theft and robbery</t>
  </si>
  <si>
    <t>Amount of losses due to theft and robbery</t>
  </si>
  <si>
    <t>Average time taken between loss event occurrence and loss event reported to related departments (in months)</t>
  </si>
  <si>
    <t>Total number of events causing operational loss</t>
  </si>
  <si>
    <t>Schedule 18 - Claims Ratio</t>
  </si>
  <si>
    <t>Claims Ratio</t>
  </si>
  <si>
    <t>Form RBS4 - Underwriting Decisions - Quarterly Form</t>
  </si>
  <si>
    <t>Schedule 1 - Run off ratio</t>
  </si>
  <si>
    <t>Gross Run off ratio</t>
  </si>
  <si>
    <t>Net Run off ratio</t>
  </si>
  <si>
    <t>1a. Motor (Retail)</t>
  </si>
  <si>
    <t>1b. Motor (Corporate)</t>
  </si>
  <si>
    <t>2a. Health (Individual)</t>
  </si>
  <si>
    <t>2b. Health (Group)</t>
  </si>
  <si>
    <t>4. Accident and Liability</t>
  </si>
  <si>
    <t>5. Engineering</t>
  </si>
  <si>
    <t>6. Marine</t>
  </si>
  <si>
    <t>7. Aviation</t>
  </si>
  <si>
    <t>8. Energy</t>
  </si>
  <si>
    <t>Schedule 2 - Gross and Net previous claims reserved and paid</t>
  </si>
  <si>
    <t>Opening Previous Year Reserves (Gross)</t>
  </si>
  <si>
    <t>Paid on Previous Year Claims (Gross)</t>
  </si>
  <si>
    <t>Closing Previous Year Reserves (Gross)</t>
  </si>
  <si>
    <t>Opening Previous Year Reserves (Net)</t>
  </si>
  <si>
    <t>Paid on Previous Year Claims (Net)</t>
  </si>
  <si>
    <t>Closing Previous Year Reserves (Net)</t>
  </si>
  <si>
    <t>Schedule 3 - Retention Rate</t>
  </si>
  <si>
    <t>Retention Rate</t>
  </si>
  <si>
    <t>Form RBS5 - AML and KSA Regulations - Quarterly Form</t>
  </si>
  <si>
    <t>Schedule 1 - High risk category transactions - policies</t>
  </si>
  <si>
    <t>Policies sourced through various high risk categories</t>
  </si>
  <si>
    <t>Number of policies pertaining to High Risk Product and Services</t>
  </si>
  <si>
    <t>Number of policies sourced through High Risk Delivery Channels</t>
  </si>
  <si>
    <t>Number of policies sourced to High Risk Customers (Individual customers)</t>
  </si>
  <si>
    <t>Number of policies sourced to High Risk Entities</t>
  </si>
  <si>
    <t>Number of policies sourced to entities or counterparties from High Risk Countries or Geographies</t>
  </si>
  <si>
    <t>Schedule 2 - Details of Suspicious Transactions and Large Cash Transactions</t>
  </si>
  <si>
    <t>Details of Suspicious Transactions and Large Cash Transactions</t>
  </si>
  <si>
    <t>Total number of cash transactions</t>
  </si>
  <si>
    <t>Total number of large cash transactions</t>
  </si>
  <si>
    <t>Total number of transactions for which AML checks were performed</t>
  </si>
  <si>
    <t>Total Alerts generated</t>
  </si>
  <si>
    <t>Suspicious Activity Report initiated</t>
  </si>
  <si>
    <t>Transactions confirmed as Suspicious transactions</t>
  </si>
  <si>
    <t>Suspicious Transaction Report filed (STR)</t>
  </si>
  <si>
    <r>
      <t>Average Lead time for suspicious activity reporting (in days)</t>
    </r>
    <r>
      <rPr>
        <u/>
        <sz val="10"/>
        <rFont val="Arial"/>
        <family val="2"/>
      </rPr>
      <t/>
    </r>
  </si>
  <si>
    <t>Schedule 3 - Pending AML alerts and Investigations</t>
  </si>
  <si>
    <t>Number of Transactions</t>
  </si>
  <si>
    <t>Number of pending AML alerts and investigations</t>
  </si>
  <si>
    <t>Form RBS6 - Counterparty Exposure - Quarterly Form</t>
  </si>
  <si>
    <t>Schedule 1 - Concentration of Investments</t>
  </si>
  <si>
    <t>Full Name of Counterparty</t>
  </si>
  <si>
    <t xml:space="preserve">Description of counterparty </t>
  </si>
  <si>
    <t>Maximum value of Investments in Equity stock of single company (In case, the counterparty wherein the insurance entity have maximum equity investments differs year to year, then mention them in separate line items)</t>
  </si>
  <si>
    <t>Maximum value of Investments in single real estate counterparty (In case, the counterparty wherein the insurance entity have maximum investments differs year to year, then mention them in separate line items)</t>
  </si>
  <si>
    <t xml:space="preserve">Schedule 2 - Exposure to counterparties </t>
  </si>
  <si>
    <t>Reserve ceded to reinsurers for Engineering, Marine, Aviation and Energy business</t>
  </si>
  <si>
    <t>a. Engineering</t>
  </si>
  <si>
    <t>b. Marine</t>
  </si>
  <si>
    <t>c. Aviation</t>
  </si>
  <si>
    <t>d. Energy</t>
  </si>
  <si>
    <t>Investments</t>
  </si>
  <si>
    <t>Value of bonds or credit derivatives having rating worse than BBB- (or equivalent)</t>
  </si>
  <si>
    <t>Value of bonds or credit derivatives having rating BBB- (or equivalent) or above</t>
  </si>
  <si>
    <t>Schedule 3 - Total Exposure to all the Counterparties</t>
  </si>
  <si>
    <t>Total Exposure to all the counterparties</t>
  </si>
  <si>
    <t>Schedule 4 - Receivables Analysis</t>
  </si>
  <si>
    <t>Receivables Analysis</t>
  </si>
  <si>
    <t>Amount of reserves ceded to the largest single reinsurance counterparty</t>
  </si>
  <si>
    <t>Amount of reserves ceded to the second largest single reinsurance counterparty</t>
  </si>
  <si>
    <t>Form RBS13 - Operational Efficiency - Monthly Form</t>
  </si>
  <si>
    <t>Schedule 1 - Number of Monthly complaints</t>
  </si>
  <si>
    <t>Date Elements</t>
  </si>
  <si>
    <t>Number of Complaints</t>
  </si>
  <si>
    <t>For Month 1</t>
  </si>
  <si>
    <t>For Month 2</t>
  </si>
  <si>
    <t>For Month 3</t>
  </si>
  <si>
    <t>Number of customer complaints related to system accuracy</t>
  </si>
  <si>
    <t>Total number of customers complaints</t>
  </si>
  <si>
    <t>Company:</t>
  </si>
  <si>
    <t>Reporting Period:</t>
  </si>
  <si>
    <t>Financial Year :</t>
  </si>
  <si>
    <t>Forms Submission Date:</t>
  </si>
  <si>
    <t>AVIATION</t>
  </si>
  <si>
    <t>Yes</t>
  </si>
  <si>
    <t>ENERGY</t>
  </si>
  <si>
    <t>ENGINEERING</t>
  </si>
  <si>
    <t>FIRE</t>
  </si>
  <si>
    <t>HEALTH COMPULSORY - GROUP</t>
  </si>
  <si>
    <t>HEALTH COMPULSORY - INDIVIDUAL</t>
  </si>
  <si>
    <t>HEALTH OTHER - GROUP</t>
  </si>
  <si>
    <t>HEALTH OTHER - INDIVIDUAL</t>
  </si>
  <si>
    <t>MARINE</t>
  </si>
  <si>
    <t>MOTOR COMPULSORY - CORPORATE</t>
  </si>
  <si>
    <t>MOTOR COMPULSORY - RETAIL</t>
  </si>
  <si>
    <t>MOTOR OTHER - CORPORATE</t>
  </si>
  <si>
    <t>MOTOR OTHER - RETAIL</t>
  </si>
  <si>
    <t>PERSONAL ACCIDENT</t>
  </si>
  <si>
    <t>ACCIDENT &amp; OTHER LIABILITIES (excluding Personal Accident)</t>
  </si>
  <si>
    <t>OTHER GENERAL &amp; HEALTH</t>
  </si>
  <si>
    <t>NON-LIFE</t>
  </si>
  <si>
    <t>LIFE - GROUP</t>
  </si>
  <si>
    <t>LIFE - INDIVIDUAL</t>
  </si>
  <si>
    <t>CONSOLIDATED</t>
  </si>
  <si>
    <t>MOTOR</t>
  </si>
  <si>
    <t>MOTOR COMPULSORY</t>
  </si>
  <si>
    <t>MOTOR OTHER</t>
  </si>
  <si>
    <t>HEALTH</t>
  </si>
  <si>
    <t>HEALTH COMPULSORY</t>
  </si>
  <si>
    <t>HEALTH OTHER</t>
  </si>
  <si>
    <t>LIFE</t>
  </si>
  <si>
    <t>EMAEN</t>
  </si>
  <si>
    <t>MOTOR - RETAIL</t>
  </si>
  <si>
    <t>MOTOR - CORPORATE</t>
  </si>
  <si>
    <t>HEALTH - INDIVIDUAL</t>
  </si>
  <si>
    <t>HEALTH - GROUP</t>
  </si>
  <si>
    <t>ACCIDENT &amp; OTHER LIABILITIES</t>
  </si>
  <si>
    <t>Line of Business</t>
  </si>
  <si>
    <t>Applicablity</t>
  </si>
  <si>
    <t>No</t>
  </si>
  <si>
    <t>#</t>
  </si>
  <si>
    <t>Form (Annual / Quarterly)</t>
  </si>
  <si>
    <t>Left Value</t>
  </si>
  <si>
    <t>Right Value</t>
  </si>
  <si>
    <t>Pass/Fail</t>
  </si>
  <si>
    <t>Description</t>
  </si>
  <si>
    <t>Quarter</t>
  </si>
  <si>
    <t>RBS1-Assets and Liabilities(Q).47.A + RBS1-Assets and Liabilities(Q).47.B + RBS1-Assets and Liabilities(Q).47.C + RBS1-Assets and Liabilities(Q).50.A &lt;= Form 12.112.G</t>
  </si>
  <si>
    <t>RBS2-Revenue and Expenses(Q).97.B + RBS2-Revenue and Expenses(Q).97.C &lt;= Form 21.37.C</t>
  </si>
  <si>
    <t>Net claims incurred for Term Life Policies</t>
  </si>
  <si>
    <t>RBS2-Revenue and Expenses(Q).94.A &lt;= Form 21.17.C</t>
  </si>
  <si>
    <t>Net Earned Premium for Term Life Policies</t>
  </si>
  <si>
    <t>RBS3-Operational Efficiency(Q).96.A &gt;= 0</t>
  </si>
  <si>
    <t># of customers - Individual customers</t>
  </si>
  <si>
    <t>RBS3-Operational Efficiency(Q).97.A &gt;= 0</t>
  </si>
  <si>
    <t># of customers - Joint liability companies</t>
  </si>
  <si>
    <t>RBS3-Operational Efficiency(Q).98.A &gt;= 0</t>
  </si>
  <si>
    <t># of customers - Limited partnership companies</t>
  </si>
  <si>
    <t>RBS3-Operational Efficiency(Q).99.A &gt;= 0</t>
  </si>
  <si>
    <t># of customers - Joint ventures</t>
  </si>
  <si>
    <t>RBS3-Operational Efficiency(Q).100.A &gt;= 0</t>
  </si>
  <si>
    <t># of customers - Joint stock companies</t>
  </si>
  <si>
    <t>RBS3-Operational Efficiency(Q).101.A &gt;= 0</t>
  </si>
  <si>
    <t># of customers - Limited liability companies</t>
  </si>
  <si>
    <t>RBS3-Operational Efficiency(Q).103.A &lt;= RBS3-Operational Efficiency(Q).104.A</t>
  </si>
  <si>
    <t>% of customers located in urban areas</t>
  </si>
  <si>
    <t>RBS3-Operational Efficiency(Q).141.A &lt;= RBS3-Operational Efficiency(Q).109.A</t>
  </si>
  <si>
    <t>% of in-force complex products</t>
  </si>
  <si>
    <t>RBS3-Operational Efficiency(Q).32.A &lt;= RBS3-Operational Efficiency(Q).183.A</t>
  </si>
  <si>
    <t>Open Complaints to In-force policies</t>
  </si>
  <si>
    <t>RBS3-Operational Efficiency(Q).29.A &lt;= RBS3-Operational Efficiency(Q).27.A</t>
  </si>
  <si>
    <t>% of complaints where redress was paid in the last 12 months</t>
  </si>
  <si>
    <t>RBS3-Operational Efficiency(Q).105.A &lt;= RBS3-Operational Efficiency(Q).104.A</t>
  </si>
  <si>
    <t>% of customers auto renewing</t>
  </si>
  <si>
    <t>Annual</t>
  </si>
  <si>
    <t>RBS6-Qualitative Assessment(A).11.A &lt;=1</t>
  </si>
  <si>
    <t>Client overall satisfaction assessment</t>
  </si>
  <si>
    <t>RBS6-Qualitative Assessment(A).12.A &lt;=1</t>
  </si>
  <si>
    <t>Client satisfaction - product promotion and sale</t>
  </si>
  <si>
    <t>RBS6-Qualitative Assessment(A).13.A &lt;=1</t>
  </si>
  <si>
    <t>Client satisfaction - pre-sale servicing</t>
  </si>
  <si>
    <t>RBS6-Qualitative Assessment(A).14.A &lt;=1</t>
  </si>
  <si>
    <t>Client satisfaction - complaints handling</t>
  </si>
  <si>
    <t>RBS3-Operational Efficiency(Q).28.A &lt;= RBS3-Operational Efficiency(Q).27.A</t>
  </si>
  <si>
    <t>Client satisfaction - claims handling</t>
  </si>
  <si>
    <t>RBS2-Operational Efficiency(A).34.A &lt;= RBS2-Operational Efficiency(A).33.A</t>
  </si>
  <si>
    <t>% of closed over open audit findings related to CoB</t>
  </si>
  <si>
    <t>0 &lt;= AVERAGE{RBS3-Operational Efficiency(Q).239.A+RBS3-Operational Efficiency(Q).240.A} &lt;= 1</t>
  </si>
  <si>
    <t>Claims ratio - Motor Compulsory</t>
  </si>
  <si>
    <t>0 &lt;= AVERAGE{RBS3-Operational Efficiency(Q).241.A+RBS3-Operational Efficiency(Q).242.A} &lt;= 1</t>
  </si>
  <si>
    <t>Claims ratio - Motor Other</t>
  </si>
  <si>
    <t>0 &lt;= AVERAGE{RBS3-Operational Efficiency(Q).248.A+RBS3-Operational Efficiency(Q).249.A} &lt;= 1</t>
  </si>
  <si>
    <t>Claims ratio - Health Compulsory</t>
  </si>
  <si>
    <t>0 &lt;= AVERAGE{RBS3-Operational Efficiency(Q).250.A+RBS3-Operational Efficiency(Q).251.A} &lt;= 1</t>
  </si>
  <si>
    <t>Claims ratio - Health Other</t>
  </si>
  <si>
    <t>0 &lt;= RBS3-Operational Efficiency(Q).243.A &lt;= 1</t>
  </si>
  <si>
    <t>Claims ratio - Fire</t>
  </si>
  <si>
    <t>0 &lt;= RBS3-Operational Efficiency(Q).226.A &lt;= 1</t>
  </si>
  <si>
    <t>Claims ratio - Accident &amp; Other Liabilities</t>
  </si>
  <si>
    <t>0 &lt;= RBS3-Operational Efficiency(Q).247.A &lt;= 1</t>
  </si>
  <si>
    <t>Claims ratio - Engineering</t>
  </si>
  <si>
    <t>0 &lt;= RBS3-Operational Efficiency(Q).244.A &lt;= 1</t>
  </si>
  <si>
    <t>Claims ratio - Marine</t>
  </si>
  <si>
    <t>0 &lt;= RBS3-Operational Efficiency(Q).245.A &lt;= 1</t>
  </si>
  <si>
    <t>Claims ratio - Aviation</t>
  </si>
  <si>
    <t>0 &lt;= RBS3-Operational Efficiency(Q).246.A &lt;= 1</t>
  </si>
  <si>
    <t>Claims ratio - Energy</t>
  </si>
  <si>
    <t>0 &lt;= RBS3-Operational Efficiency(Q).252.A &lt;= 1</t>
  </si>
  <si>
    <t>Claims ratio - Other General &amp; Health</t>
  </si>
  <si>
    <t>0 &lt;= AVERAGE{RBS3-Operational Efficiency(Q).254.A+RBS3-Operational Efficiency(Q).255.A} &lt;= 1</t>
  </si>
  <si>
    <t>Claims ratio - Life</t>
  </si>
  <si>
    <t>(RBS5-Counterparty Exposure(A).18.A+RBS5-Counterparty Exposure(A).19.A+RBS5-Counterparty Exposure(A).20.A) = Form 62.149.V</t>
  </si>
  <si>
    <t>Exposure to reinsurance counterparties</t>
  </si>
  <si>
    <t>(RBS5-Counterparty Exposure(A).22.A+RBS5-Counterparty Exposure(A).23.A+RBS5-Counterparty Exposure(A).24.A) = Form 11.76.G</t>
  </si>
  <si>
    <t>Investments in Fixed Income securities</t>
  </si>
  <si>
    <t>(RBS1-Assets and Liabilities(Q).24.A+RBS1-Assets and Liabilities(Q).24.B+RBS1-Assets and Liabilities(Q).24.C+RBS1-Assets and Liabilities(Q).42.A) &lt;= Form 11.76.G</t>
  </si>
  <si>
    <t>Investment in sovereign bonds issued by Foreign Countries</t>
  </si>
  <si>
    <t>(RBS6-Counterparty Exposure(Q).22.A+RBS6-Counterparty Exposure(Q).23.A) &lt;= Form 62.149.V</t>
  </si>
  <si>
    <t>Reserves Ceded to Largest and Second Largest Reinsurance Counterparty</t>
  </si>
  <si>
    <t>(RBS5-Counterparty Exposure(A).11.C+RBS5-Counterparty Exposure(A).12.C+RBS5-Counterparty Exposure(A).13.C+RBS5-Counterparty Exposure(A).14.C+RBS5-Counterparty Exposure(A).15.C+RBS5-Counterparty Exposure(A).16.C) &lt;= Form 11.76.G</t>
  </si>
  <si>
    <t>Investment upto third largest government guaranteed and non government guaranteed investments</t>
  </si>
  <si>
    <t>11.77.G &lt;= 11.72.G</t>
  </si>
  <si>
    <t>Investments in equity stocks or equity derivatives</t>
  </si>
  <si>
    <t>(RBS1-Assets and Liabilities(Q).15.A+RBS1-Assets and Liabilities(Q).15.B+RBS1-Assets and Liabilities(Q).15.C+RBS1-Assets and Liabilities(Q).18.A+RBS1-Assets and Liabilities(Q).18.B+RBS1-Assets and Liabilities(Q).18.C+RBS1-Assets and Liabilities(Q).33.A+RBS1-Assets and Liabilities(Q).36.A) &lt;= (11.77.G+RBS1-Assets and Liabilities(Q).17.A+RBS1-Assets and Liabilities(Q).17.B+RBS1-Assets and Liabilities(Q).17.C+RBS1-Assets and Liabilities(Q).35.A)</t>
  </si>
  <si>
    <t>Investments in Saudi Arabia equity stocks or derivatives</t>
  </si>
  <si>
    <t>(RBS1-Assets and Liabilities(Q).13.A+RBS1-Assets and Liabilities(Q).13.B+RBS1-Assets and Liabilities(Q).13.C+RBS1-Assets and Liabilities(Q).20.A+RBS1-Assets and Liabilities(Q).20.B+RBS1-Assets and Liabilities(Q).20.C+RBS1-Assets and Liabilities(Q).31.A+RBS1-Assets and Liabilities(Q).38.A) &lt;= (11.77.G+RBS1-Assets and Liabilities(Q).17.A+RBS1-Assets and Liabilities(Q).17.B+RBS1-Assets and Liabilities(Q).17.C+RBS1-Assets and Liabilities(Q).35.A)</t>
  </si>
  <si>
    <t>Investments in equity stocks or derivatives listed in OECD markets</t>
  </si>
  <si>
    <t>(RBS1-Assets and Liabilities(Q).14.A+RBS1-Assets and Liabilities(Q).14.B+RBS1-Assets and Liabilities(Q).14.C+RBS1-Assets and Liabilities(Q).21.A+RBS1-Assets and Liabilities(Q).21.B+RBS1-Assets and Liabilities(Q).21.C+RBS1-Assets and Liabilities(Q).32.A+RBS1-Assets and Liabilities(Q).39.A) &lt;= (11.77.G+RBS1-Assets and Liabilities(Q).17.A+RBS1-Assets and Liabilities(Q).17.B+RBS1-Assets and Liabilities(Q).17.C+RBS1-Assets and Liabilities(Q).35.A)</t>
  </si>
  <si>
    <t>Investments in equity stocks or derivatives listed in non-OECD markets</t>
  </si>
  <si>
    <t>(RBS1-Assets and Liabilities(Q).12.A+RBS1-Assets and Liabilities(Q).12.B+RBS1-Assets and Liabilities(Q).12.C+RBS1-Assets and Liabilities(Q).19.A+RBS1-Assets and Liabilities(Q).19.B+RBS1-Assets and Liabilities(Q).19.C+RBS1-Assets and Liabilities(Q).30.A+RBS1-Assets and Liabilities(Q).37.A) &lt;= (11.77.G+RBS1-Assets and Liabilities(Q).17.A+RBS1-Assets and Liabilities(Q).17.B+RBS1-Assets and Liabilities(Q).17.C+RBS1-Assets and Liabilities(Q).35.A)</t>
  </si>
  <si>
    <t>Investments in unlisted equity stocks or derivatives</t>
  </si>
  <si>
    <t>RBS6-Counterparty Exposure(Q).11.C &lt;= 11.77.G</t>
  </si>
  <si>
    <t>Equity concentration</t>
  </si>
  <si>
    <t>11.78.G &lt;= 11.72.G</t>
  </si>
  <si>
    <t>Exposure to real estate investments</t>
  </si>
  <si>
    <t>RBS6-Counterparty Exposure(Q).12.C &lt;= 11.78.G</t>
  </si>
  <si>
    <t>Property concentration</t>
  </si>
  <si>
    <t>(RBS1-Assets and Liabilities(Q).26.A+RBS1-Assets and Liabilities(Q).26.B+RBS1-Assets and Liabilities(Q).26.C+RBS1-Assets and Liabilities(Q).44.A) &lt;= Form 11.99.G</t>
  </si>
  <si>
    <t>(RBS1-Assets and Liabilities(Q).48.A+RBS1-Assets and Liabilities(Q).48.B+RBS1-Assets and Liabilities(Q).48.C+RBS1-Assets and Liabilities(Q).51.A) &lt;= Form 12.139.G</t>
  </si>
  <si>
    <t>Foreign Currency Liabilities</t>
  </si>
  <si>
    <t>(RBS6-Counterparty Exposure(Q).19.A+RBS6-Counterparty Exposure(Q).20.A) &lt;= 11.72.G</t>
  </si>
  <si>
    <t>Investments in bonds and credit derivatives</t>
  </si>
  <si>
    <t>If (Form 41.55.D + Form 41.56.D) &gt; 0, then RBS2-Revenue and Expenses(Q).133.A &lt;&gt; 0</t>
  </si>
  <si>
    <t>Average Yield on Corporate Bonds - Non Life</t>
  </si>
  <si>
    <t>If Form 41.53.D &gt; 0, then RBS2-Revenue and Expenses(Q).134.A &lt;&gt; 0</t>
  </si>
  <si>
    <t>Average Yield on KSA Sovereign Bonds - Non Life</t>
  </si>
  <si>
    <t>If Form 41.54.D &gt; 0, then RBS2-Revenue and Expenses(Q).135.A &lt;&gt; 0</t>
  </si>
  <si>
    <t>Average Yield on Foreign Sovereign Bond - Non Life</t>
  </si>
  <si>
    <t>If (Form 41.115.H + Form 41.116.H) &gt; 0, then (RBS2-Revenue and Expenses(Q).133.B + RBS2-Revenue and Expenses(Q).133.C)  &lt;&gt; 0</t>
  </si>
  <si>
    <t>Average Yield on Corporate Bonds - Life</t>
  </si>
  <si>
    <t>If Form 41.113.H &gt; 0, then (RBS2-Revenue and Expenses(Q).134.B + RBS2-Revenue and Expenses(Q).134.C) &lt;&gt; 0</t>
  </si>
  <si>
    <t>Average Yield on KSA Sovereign Bonds - Life</t>
  </si>
  <si>
    <t>If Form 41.114.H &gt; 0, then (RBS2-Revenue and Expenses(Q).135.B + RBS2-Revenue and Expenses(Q).135.C) &lt;&gt; 0</t>
  </si>
  <si>
    <t>Average Yield on Foreign Sovereign Bond - Life</t>
  </si>
  <si>
    <t>If RBS6-Counterparty Exposure(Q).11.C &gt; 0, then Form 11.77.G &gt; 0</t>
  </si>
  <si>
    <t>Maximum Value of Investment in Equity</t>
  </si>
  <si>
    <t>If RBS6-Counterparty Exposure(Q).12.C &gt; 0, then Form 11.78.G &gt; 0</t>
  </si>
  <si>
    <t>Maximum Value of Investment in Real Estate</t>
  </si>
  <si>
    <t>SUM{RBS1-Assets and Liabilities(Q).63.A:RBS1-Assets and Liabilities(Q).63.J, RBS1-Assets and Liabilities(Q).65.A:RBS1-Assets and Liabilities(Q).65.J} &lt;= SUM{RBS1-Assets and Liabilities(Q).54.A:RBS1-Assets and Liabilities(Q).54.J, RBS1-Assets and Liabilities(Q).56.A:RBS1-Assets and Liabilities(Q).56.J}</t>
  </si>
  <si>
    <t>Reserve retention level - MOTOR - RETAIL</t>
  </si>
  <si>
    <t>SUM{RBS1-Assets and Liabilities(Q).64.A:RBS1-Assets and Liabilities(Q).64.J, RBS1-Assets and Liabilities(Q).66.A:RBS1-Assets and Liabilities(Q).66.J} &lt;= SUM{RBS1-Assets and Liabilities(Q).55.A:RBS1-Assets and Liabilities(Q).55.J, RBS1-Assets and Liabilities(Q).57.A:RBS1-Assets and Liabilities(Q).57.J}</t>
  </si>
  <si>
    <t>Reserve retention level - MOTOR - CORPORATE</t>
  </si>
  <si>
    <t>SUM{RBS1-Assets and Liabilities(Q).67.A:RBS1-Assets and Liabilities(Q).67.J, RBS1-Assets and Liabilities(Q).69.A:RBS1-Assets and Liabilities(Q).69.J} &lt;= SUM{RBS1-Assets and Liabilities(Q).58.A:RBS1-Assets and Liabilities(Q).58.J, RBS1-Assets and Liabilities(Q).60.A:RBS1-Assets and Liabilities(Q).60.J}</t>
  </si>
  <si>
    <t>Reserve retention level - HEALTH - INDIVIDUAL</t>
  </si>
  <si>
    <t>SUM{RBS1-Assets and Liabilities(Q).68.A:RBS1-Assets and Liabilities(Q).68.J, RBS1-Assets and Liabilities(Q).70.A:RBS1-Assets and Liabilities(Q).70.J} &lt;= SUM{RBS1-Assets and Liabilities(Q).59.A:RBS1-Assets and Liabilities(Q).59.J, RBS1-Assets and Liabilities(Q).61.A:RBS1-Assets and Liabilities(Q).61.J}</t>
  </si>
  <si>
    <t>Reserve retention level - HEALTH - GROUP</t>
  </si>
  <si>
    <t>Form 62.96.V &lt;= Form 62.26.K</t>
  </si>
  <si>
    <t>Reserve retention level - FIRE</t>
  </si>
  <si>
    <t>Form 62.81.V &lt;= Form 62.11.K</t>
  </si>
  <si>
    <t>Reserve retention level - ACCIDENT &amp; OTHER LIABILITIES</t>
  </si>
  <si>
    <t>Form 62.101.V &lt;= Form 62.31.K</t>
  </si>
  <si>
    <t>Reserve retention level - ENGINEERING</t>
  </si>
  <si>
    <t>SUM{Form 62.97.V, Form 62.98.V} &lt;= SUM{Form 62.27.K, Form 62.28.K}</t>
  </si>
  <si>
    <t>Reserve retention level - MARINE</t>
  </si>
  <si>
    <t>Form 62.99.V &lt;= Form 62.29.K</t>
  </si>
  <si>
    <t>Reserve retention level - AVIATION</t>
  </si>
  <si>
    <t>Form 62.100.V &lt;= Form 62.30.K</t>
  </si>
  <si>
    <t>Reserve retention level - ENERGY</t>
  </si>
  <si>
    <t>Form 62.102.V &lt;= Form 62.32.K</t>
  </si>
  <si>
    <t>Reserve retention level - OTHER GENERAL &amp; HEALTH</t>
  </si>
  <si>
    <t>((RBS4-Underwriting Decisions(Q).24.C + RBS4-Underwriting Decisions(Q).24.B)/RBS4-Underwriting Decisions(Q).24.A-1) = RBS4-Underwriting Decisions(Q).12.A</t>
  </si>
  <si>
    <t>Gross Run Off Ratio - Motor (Retail)</t>
  </si>
  <si>
    <t>((RBS4-Underwriting Decisions(Q).25.C + RBS4-Underwriting Decisions(Q).25.B)/RBS4-Underwriting Decisions(Q).25.A-1) = RBS4-Underwriting Decisions(Q).13.A</t>
  </si>
  <si>
    <t>Gross Run Off Ratio - Motor (Corporate)</t>
  </si>
  <si>
    <t>((RBS4-Underwriting Decisions(Q).26.C + RBS4-Underwriting Decisions(Q).26.B)/RBS4-Underwriting Decisions(Q).26.A-1) = RBS4-Underwriting Decisions(Q).14.A</t>
  </si>
  <si>
    <t>Gross Run Off Ratio - Health (Individual)</t>
  </si>
  <si>
    <t>((RBS4-Underwriting Decisions(Q).27.C + RBS4-Underwriting Decisions(Q).27.B)/RBS4-Underwriting Decisions(Q).27.A-1) = RBS4-Underwriting Decisions(Q).15.A</t>
  </si>
  <si>
    <t>Gross Run Off Ratio - Health (Group)</t>
  </si>
  <si>
    <t>((RBS4-Underwriting Decisions(Q).28.C + RBS4-Underwriting Decisions(Q).28.B)/RBS4-Underwriting Decisions(Q).28.A-1) = RBS4-Underwriting Decisions(Q).16.A</t>
  </si>
  <si>
    <t>Gross Run Off Ratio - Property</t>
  </si>
  <si>
    <t>((RBS4-Underwriting Decisions(Q).29.C + RBS4-Underwriting Decisions(Q).29.B)/RBS4-Underwriting Decisions(Q).29.A-1) = RBS4-Underwriting Decisions(Q).17.A</t>
  </si>
  <si>
    <t>Gross Run Off Ratio - Accident and Liability</t>
  </si>
  <si>
    <t>((RBS4-Underwriting Decisions(Q).30.C + RBS4-Underwriting Decisions(Q).30.B)/RBS4-Underwriting Decisions(Q).30.A-1) = RBS4-Underwriting Decisions(Q).18.A</t>
  </si>
  <si>
    <t>Gross Run Off Ratio - Engineering</t>
  </si>
  <si>
    <t>((RBS4-Underwriting Decisions(Q).31.C + RBS4-Underwriting Decisions(Q).31.B)/RBS4-Underwriting Decisions(Q).31.A-1) = RBS4-Underwriting Decisions(Q).19.A</t>
  </si>
  <si>
    <t>Gross Run Off Ratio - Marine</t>
  </si>
  <si>
    <t>((RBS4-Underwriting Decisions(Q).32.C + RBS4-Underwriting Decisions(Q).32.B)/RBS4-Underwriting Decisions(Q).32.A-1) = RBS4-Underwriting Decisions(Q).20.A</t>
  </si>
  <si>
    <t>Gross Run Off Ratio - Aviation</t>
  </si>
  <si>
    <t>((RBS4-Underwriting Decisions(Q).33.C + RBS4-Underwriting Decisions(Q).33.B)/RBS4-Underwriting Decisions(Q).33.A-1) = RBS4-Underwriting Decisions(Q).21.A</t>
  </si>
  <si>
    <t>Gross Run Off Ratio - Energy</t>
  </si>
  <si>
    <t>((RBS4-Underwriting Decisions(Q).34.C + RBS4-Underwriting Decisions(Q).34.B)/RBS4-Underwriting Decisions(Q).34.A-1) = RBS4-Underwriting Decisions(Q).22.A</t>
  </si>
  <si>
    <t>Gross Run Off Ratio - Other General and Health Insurance products</t>
  </si>
  <si>
    <t>((RBS4-Underwriting Decisions(Q).24.F + RBS4-Underwriting Decisions(Q).24.E)/RBS4-Underwriting Decisions(Q).24.D-1) = RBS4-Underwriting Decisions(Q).12.B</t>
  </si>
  <si>
    <t>Net Run Off Ratio - Motor (Retail)</t>
  </si>
  <si>
    <t>((RBS4-Underwriting Decisions(Q).25.F + RBS4-Underwriting Decisions(Q).25.E)/RBS4-Underwriting Decisions(Q).25.D-1) = RBS4-Underwriting Decisions(Q).13.B</t>
  </si>
  <si>
    <t>Net Run Off Ratio - Motor (Corporate)</t>
  </si>
  <si>
    <t>((RBS4-Underwriting Decisions(Q).26.F + RBS4-Underwriting Decisions(Q).26.E)/RBS4-Underwriting Decisions(Q).26.D-1) = RBS4-Underwriting Decisions(Q).14.B</t>
  </si>
  <si>
    <t>Net Run Off Ratio - Health (Individual)</t>
  </si>
  <si>
    <t>((RBS4-Underwriting Decisions(Q).27.F + RBS4-Underwriting Decisions(Q).27.E)/RBS4-Underwriting Decisions(Q).27.D-1) = RBS4-Underwriting Decisions(Q).15.B</t>
  </si>
  <si>
    <t>Net Run Off Ratio - Health (Group)</t>
  </si>
  <si>
    <t>((RBS4-Underwriting Decisions(Q).28.F + RBS4-Underwriting Decisions(Q).28.E)/RBS4-Underwriting Decisions(Q).28.D-1) = RBS4-Underwriting Decisions(Q).16.B</t>
  </si>
  <si>
    <t>Net Run Off Ratio - Property</t>
  </si>
  <si>
    <t>((RBS4-Underwriting Decisions(Q).29.F + RBS4-Underwriting Decisions(Q).29.E)/RBS4-Underwriting Decisions(Q).29.D-1) = RBS4-Underwriting Decisions(Q).17.B</t>
  </si>
  <si>
    <t>Net Run Off Ratio - Accident and Liability</t>
  </si>
  <si>
    <t>((RBS4-Underwriting Decisions(Q).30.F + RBS4-Underwriting Decisions(Q).30.E)/RBS4-Underwriting Decisions(Q).30.D-1) = RBS4-Underwriting Decisions(Q).18.B</t>
  </si>
  <si>
    <t>Net Run Off Ratio - Engineering</t>
  </si>
  <si>
    <t>((RBS4-Underwriting Decisions(Q).31.F + RBS4-Underwriting Decisions(Q).31.E)/RBS4-Underwriting Decisions(Q).31.D-1) = RBS4-Underwriting Decisions(Q).19.B</t>
  </si>
  <si>
    <t>Net Run Off Ratio - Marine</t>
  </si>
  <si>
    <t>((RBS4-Underwriting Decisions(Q).32.F + RBS4-Underwriting Decisions(Q).32.E)/RBS4-Underwriting Decisions(Q).32.D-1) = RBS4-Underwriting Decisions(Q).20.B</t>
  </si>
  <si>
    <t>Net Run Off Ratio - Aviation</t>
  </si>
  <si>
    <t>((RBS4-Underwriting Decisions(Q).33.F + RBS4-Underwriting Decisions(Q).33.E)/RBS4-Underwriting Decisions(Q).33.D-1) = RBS4-Underwriting Decisions(Q).21.B</t>
  </si>
  <si>
    <t>Net Run Off Ratio - Energy</t>
  </si>
  <si>
    <t>((RBS4-Underwriting Decisions(Q).34.F + RBS4-Underwriting Decisions(Q).34.E)/RBS4-Underwriting Decisions(Q).34.D-1) = RBS4-Underwriting Decisions(Q).22.B</t>
  </si>
  <si>
    <t>Net Run Off Ratio - Other General and Health Insurance products</t>
  </si>
  <si>
    <t>AVERAGE(RBS3-Underwriting Decisions(A).24.B,RBS3-Underwriting Decisions(A).25.B) = (Form 82.24.K/Form 71.24.K)</t>
  </si>
  <si>
    <t>Net Loss Ratio - Motor Compulsory</t>
  </si>
  <si>
    <t>AVERAGE(RBS3-Underwriting Decisions(A).26.B,RBS3-Underwriting Decisions(A).27.B) = (Form 82.25.K/Form 71.25.K)</t>
  </si>
  <si>
    <t>Net Loss Ratio - Motor Compulsory + Others</t>
  </si>
  <si>
    <t>AVERAGE(RBS3-Underwriting Decisions(A).28.B,RBS3-Underwriting Decisions(A).29.B) = (Form 82.33.K/Form 71.33.K)</t>
  </si>
  <si>
    <t>Net Loss Ratio - Health Compulsory</t>
  </si>
  <si>
    <t>AVERAGE(RBS3-Underwriting Decisions(A).30.B,RBS3-Underwriting Decisions(A).31.B) = (Form 82.34.K/Form 71.34.K)</t>
  </si>
  <si>
    <t>Net Loss Ratio - Health Compulsory + Others</t>
  </si>
  <si>
    <t>RBS3-Underwriting Decisions(A).32.B = (Form 82.26.K/Form 71.26.K)</t>
  </si>
  <si>
    <t>Net Loss Ratio - Property</t>
  </si>
  <si>
    <t>RBS3-Underwriting Decisions(A).33.B = (Form 82.11.K/Form 71.11.K)</t>
  </si>
  <si>
    <t>Net Loss Ratio - Accident and Liability</t>
  </si>
  <si>
    <t>RBS3-Underwriting Decisions(A).34.B = (Form 82.31.K/Form 71.31.K)</t>
  </si>
  <si>
    <t>Net Loss Ratio - Engineering</t>
  </si>
  <si>
    <t>RBS3-Underwriting Decisions(A).35.B = (Form 82.27.K + Form 82.28.K)/(Form 71.27.K + Form 71.28.K)</t>
  </si>
  <si>
    <t>Net Loss Ratio - Marine</t>
  </si>
  <si>
    <t>RBS3-Underwriting Decisions(A).36.B = (Form 82.29.K/Form 71.29.K)</t>
  </si>
  <si>
    <t>Net Loss Ratio - Aviation</t>
  </si>
  <si>
    <t>RBS3-Underwriting Decisions(A).37.B = (Form 82.30.K/Form 71.30.K)</t>
  </si>
  <si>
    <t>Net Loss Ratio - Energy</t>
  </si>
  <si>
    <t>RBS3-Underwriting Decisions(A).38.B = (Form 82.32.K/Form 71.32.K)</t>
  </si>
  <si>
    <t>Net Loss Ratio - Other General and Health Insurance products</t>
  </si>
  <si>
    <t>If RBS3-Operational Efficiency(Q).30.A &gt; 0, then RBS3-Operational Efficiency(Q).29.A &gt; 0</t>
  </si>
  <si>
    <t>Compensation paid in relation to complaints</t>
  </si>
  <si>
    <t>If RBS3-Operational Efficiency(Q).40.A &gt; 0, then RBS3-Operational Efficiency(Q).34.A &gt; 0</t>
  </si>
  <si>
    <t>If RBS3-Operational Efficiency(Q).41.A &gt; 0, then RBS3-Operational Efficiency(Q).35.A &gt; 0</t>
  </si>
  <si>
    <t>If RBS3-Operational Efficiency(Q).42.A &gt; 0, then RBS3-Operational Efficiency(Q).36.A &gt; 0</t>
  </si>
  <si>
    <t>If RBS3-Operational Efficiency(Q).43.A &gt; 0, then RBS3-Operational Efficiency(Q).37.A &gt; 0</t>
  </si>
  <si>
    <t>If RBS3-Operational Efficiency(Q).44.A &gt; 0, then RBS3-Operational Efficiency(Q).38.A &gt; 0</t>
  </si>
  <si>
    <t>If RBS3-Operational Efficiency(Q).53.A &gt; 0, then RBS3-Operational Efficiency(Q).46.A &gt; 0</t>
  </si>
  <si>
    <t>If RBS3-Operational Efficiency(Q).54.A &gt; 0, then RBS3-Operational Efficiency(Q).47.A &gt; 0</t>
  </si>
  <si>
    <t>If RBS3-Operational Efficiency(Q).55.A &gt; 0, then RBS3-Operational Efficiency(Q).48.A &gt; 0</t>
  </si>
  <si>
    <t>If RBS3-Operational Efficiency(Q).56.A &gt; 0, then RBS3-Operational Efficiency(Q).49.A &gt; 0</t>
  </si>
  <si>
    <t>If RBS3-Operational Efficiency(Q).57.A &gt; 0, then RBS3-Operational Efficiency(Q).50.A &gt; 0</t>
  </si>
  <si>
    <t>If RBS3-Operational Efficiency(Q).58.A &gt; 0, then RBS3-Operational Efficiency(Q).51.A &gt; 0</t>
  </si>
  <si>
    <t>RBS3-Operational Efficiency(Q).92.A &lt;= Form 21.13.E</t>
  </si>
  <si>
    <t>Gross Written Premium processes by MGA</t>
  </si>
  <si>
    <t>If RBS3-Operational Efficiency(Q).89.A &gt; 0, then RBS3-Operational Efficiency(Q).88.A &gt; 0</t>
  </si>
  <si>
    <t>If RBS3-Operational Efficiency(Q).84.A &gt; 0, then RBS3-Operational Efficiency(Q).83.A &gt; 0</t>
  </si>
  <si>
    <t>Claims handled by Outsourced Agencies</t>
  </si>
  <si>
    <t>RBS3-Operational Efficiency(Q).81.A &lt;= RBS3-Operational Efficiency(Q).107.A</t>
  </si>
  <si>
    <t>Due Diligence by Outsourced Agencies</t>
  </si>
  <si>
    <t>If RBS2-Operational Efficiency(A).26.A &gt; 0, then RBS2-Operational Efficiency(A).25.A &gt; 0</t>
  </si>
  <si>
    <t>Losses due to Cyber Incidents</t>
  </si>
  <si>
    <t>If RBS2-Operational Efficiency(A).29.A &gt; 0, then RBS2-Operational Efficiency(A).28.A &gt; 0</t>
  </si>
  <si>
    <t>Losses due to Internal System Failure</t>
  </si>
  <si>
    <t>If RBS2-Operational Efficiency(A).31.A &gt; 0, then RBS2-Operational Efficiency(A).30.A &gt; 0</t>
  </si>
  <si>
    <t>Losses due to External System Failure</t>
  </si>
  <si>
    <t>RBS2-Operational Efficiency(A).75.A &lt;= RBS2-Operational Efficiency(A).76.A</t>
  </si>
  <si>
    <t>% of employees in key risk functions, such as Finance, Underwriting and Claims, who have not taken their allocated leave</t>
  </si>
  <si>
    <t>RBS2-Revenue and Expenses(Q).132.A &lt;= (Form 56.29.J + Form 56.49.J)</t>
  </si>
  <si>
    <t>Proportion of agent compensation based on business performance</t>
  </si>
  <si>
    <t>{RBS2-Revenue and Expenses(Q).115.A + RBS2-Revenue and Expenses(Q).116.A + RBS2-Revenue and Expenses(Q).117.A + RBS2-Revenue and Expenses(Q).118.A} &lt;= (Form 85.24.E + Form 85.25.E)</t>
  </si>
  <si>
    <t>% of claw backs over commissions - Motor</t>
  </si>
  <si>
    <t>{RBS2-Revenue and Expenses(Q).124.A + RBS2-Revenue and Expenses(Q).125.A + RBS2-Revenue and Expenses(Q).126.A + RBS2-Revenue and Expenses(Q).127.A} &lt;= (Form 85.33.E + Form 85.34.E)</t>
  </si>
  <si>
    <t>% of claw backs over commissions - Health</t>
  </si>
  <si>
    <t>RBS2-Revenue and Expenses(Q).119.A &lt;= Form 85.26.E</t>
  </si>
  <si>
    <t>% of claw backs over commissions - Fire</t>
  </si>
  <si>
    <t>RBS2-Revenue and Expenses(Q).123.A &lt;= Form 85.31.E</t>
  </si>
  <si>
    <t>% of claw backs over commissions - Engineering</t>
  </si>
  <si>
    <t>RBS2-Revenue and Expenses(Q).120.A &lt;= (Form 85.27.E + Form 85.28.E)</t>
  </si>
  <si>
    <t>% of claw backs over commissions - Marine</t>
  </si>
  <si>
    <t>RBS2-Revenue and Expenses(Q).102.A &lt;= Form 85.11.E</t>
  </si>
  <si>
    <t>% of claw backs over commissions - Accident &amp; Other Liabilities</t>
  </si>
  <si>
    <t>RBS2-Revenue and Expenses(Q).121.A &lt;= Form 85.29.E</t>
  </si>
  <si>
    <t>% of claw backs over commissions - Aviation</t>
  </si>
  <si>
    <t>RBS2-Revenue and Expenses(Q).122.A &lt;= Form 85.30.E</t>
  </si>
  <si>
    <t>% of claw backs over commissions - Energy</t>
  </si>
  <si>
    <t>RBS2-Revenue and Expenses(Q).128.A &lt;= Form 85.32.E</t>
  </si>
  <si>
    <t>% of claw backs over commissions - Other General &amp; Health</t>
  </si>
  <si>
    <t>RBS2-Revenue and Expenses(Q).129.A &lt;= Form 85.69.E</t>
  </si>
  <si>
    <t>% of claw backs over commissions - Life</t>
  </si>
  <si>
    <t>RBS3-Operational Efficiency(Q).51.A &lt;= Form 76.499.T</t>
  </si>
  <si>
    <t>% of fraudulent claims identified</t>
  </si>
  <si>
    <t>RBS3-Operational Efficiency(Q).47.A &lt;= RBS3-Operational Efficiency(Q).142.A</t>
  </si>
  <si>
    <t>% of false declarations in underwriting</t>
  </si>
  <si>
    <t>RBS3-Operational Efficiency(Q).50.A &lt;= Form 76.499.T</t>
  </si>
  <si>
    <t>% of exaggerated losses</t>
  </si>
  <si>
    <t>RBS3-Operational Efficiency(Q).38.A &lt;= RBS3-Operational Efficiency(Q).104.A</t>
  </si>
  <si>
    <t>External frauds per clients</t>
  </si>
  <si>
    <t>RBS3-Operational Efficiency(Q).83.A &lt;= Form 76.499.T</t>
  </si>
  <si>
    <t>Claims services outsourcing</t>
  </si>
  <si>
    <t>RBS2-Operational Efficiency(A).43.A &lt;= (RBS2-Operational Efficiency(A).18.A + RBS2-Operational Efficiency(A).22.A)</t>
  </si>
  <si>
    <t>% of Outsourced Staff working at the entity's premises (year end)</t>
  </si>
  <si>
    <t>RBS3-Operational Efficiency(Q).216.A &lt;= RBS3-Operational Efficiency(Q).217.A</t>
  </si>
  <si>
    <t>Knowledge concentration</t>
  </si>
  <si>
    <t>RBS2-Operational Efficiency(A).77.A &lt;= RBS2-Operational Efficiency(A).18.A</t>
  </si>
  <si>
    <t>Technical competence</t>
  </si>
  <si>
    <t>RBS3-Operational Efficiency(Q).70.A &lt;= RBS3-Operational Efficiency(Q).71.A</t>
  </si>
  <si>
    <t>% of unprotected data stored in cloud (as of end of quarter)</t>
  </si>
  <si>
    <t>RBS3-Operational Efficiency(Q).73.A &lt;= RBS3-Operational Efficiency(Q).71.A</t>
  </si>
  <si>
    <t>% data not classified (as of end of quarter)</t>
  </si>
  <si>
    <t>RBS3-Operational Efficiency(Q).75.A &lt;= RBS3-Operational Efficiency(Q).69.A</t>
  </si>
  <si>
    <t>Level of concentration of customer data by data center</t>
  </si>
  <si>
    <t>RBS3-Operational Efficiency(Q).76.A &lt;= RBS3-Operational Efficiency(Q).69.A</t>
  </si>
  <si>
    <t>Level of IT system disaggregation</t>
  </si>
  <si>
    <t>RBS3-Operational Efficiency(Q).77.A &lt;= RBS3-Operational Efficiency(Q).78.A</t>
  </si>
  <si>
    <t>Level of IT systems ownership</t>
  </si>
  <si>
    <t>RBS6-Qualitative Assessment(A).23.A &lt;= 1</t>
  </si>
  <si>
    <t>Level of quality in IT systems maintenance</t>
  </si>
  <si>
    <t>{RBS13-Operational Efficiency(M).11.A + RBS13-Operational Efficiency(M).11.B + RBS13-Operational Efficiency(M).11.C} &lt;= {RBS13-Operational Efficiency(M).12.A + RBS13-Operational Efficiency(M).12.B + RBS13-Operational Efficiency(M).12.C}</t>
  </si>
  <si>
    <t>% number of customer complaints related to system accuracy (per month) / number of customer complaints</t>
  </si>
  <si>
    <t>RBS3-Operational Efficiency(Q).84.A &lt;= Form 21.37.E</t>
  </si>
  <si>
    <t>Amount of claims outsourced</t>
  </si>
  <si>
    <t>RBS6-Qualitative Assessment(A).24.A &lt;= 1</t>
  </si>
  <si>
    <t>Criticality of outsourced activities</t>
  </si>
  <si>
    <t>RBS2-Operational Efficiency(A).45.A &lt;= RBS2-Operational Efficiency(A).46.A</t>
  </si>
  <si>
    <t>Concentration level of outsourcers</t>
  </si>
  <si>
    <t>RBS2-Operational Efficiency(A).47.A &lt;= RBS2-Operational Efficiency(A).45.A</t>
  </si>
  <si>
    <t>RBS5-AML and KSA Regulations(Q).11.A &lt;= RBS3-Operational Efficiency(Q).142.A</t>
  </si>
  <si>
    <t>Policies pertaining to High Risk Products and Services</t>
  </si>
  <si>
    <t>RBS5-AML and KSA Regulations(Q).12.A &lt;= RBS3-Operational Efficiency(Q).142.A</t>
  </si>
  <si>
    <t>Policies pertaining to High Risk Delivery Channels</t>
  </si>
  <si>
    <t>RBS5-AML and KSA Regulations(Q).13.A &lt;= RBS3-Operational Efficiency(Q).143.A</t>
  </si>
  <si>
    <t>Policies pertaining to High Risk Individual Customers</t>
  </si>
  <si>
    <t>RBS5-AML and KSA Regulations(Q).14.A &lt;= RBS3-Operational Efficiency(Q).142.A</t>
  </si>
  <si>
    <t>Policies pertaining to High Risk Entities</t>
  </si>
  <si>
    <t>RBS5-AML and KSA Regulations(Q).15.A &lt;= RBS3-Operational Efficiency(Q).142.A</t>
  </si>
  <si>
    <t>Policies pertaining to High Risk Countries or Geographies</t>
  </si>
  <si>
    <t>(RBS2-Revenue and Expenses(Q).99.A+RBS2-Revenue and Expenses(Q).100.A)&lt;=Form 21.13.E</t>
  </si>
  <si>
    <t>Gross Written Premium through Innovative channel and Non traditional channel</t>
  </si>
  <si>
    <t>RBS1-Revenue and Expenses(A).29.A+RBS1-Revenue and Expenses(A).30.A+RBS1-Revenue and Expenses(A).31.A = Form 21.13.E</t>
  </si>
  <si>
    <t>Gross Written Premium through different distribution channels</t>
  </si>
  <si>
    <t>RBS1-Assets and Liabilities(Q).28.A + RBS1-Assets and Liabilities(Q).28.B + RBS1-Assets and Liabilities(Q).28.C + RBS1-Assets and Liabilities(Q).46.A &lt;= Form 11.99.G</t>
  </si>
  <si>
    <t>Intra-Financial System Assets</t>
  </si>
  <si>
    <t>0 &lt;= RBS3-Operational Efficiency(Q).239.A &lt;= 1</t>
  </si>
  <si>
    <t>0 &lt;= RBS3-Operational Efficiency(Q).240.A &lt;= 1</t>
  </si>
  <si>
    <t>0 &lt;= RBS3-Operational Efficiency(Q).241.A &lt;= 1</t>
  </si>
  <si>
    <t>0 &lt;= RBS3-Operational Efficiency(Q).242.A &lt;= 1</t>
  </si>
  <si>
    <t>0 &lt;= RBS3-Operational Efficiency(Q).248.A &lt;= 1</t>
  </si>
  <si>
    <t>0 &lt;= RBS3-Operational Efficiency(Q).249.A &lt;= 1</t>
  </si>
  <si>
    <t>0 &lt;= RBS3-Operational Efficiency(Q).250.A &lt;= 1</t>
  </si>
  <si>
    <t>0 &lt;= RBS3-Operational Efficiency(Q).251.A &lt;= 1</t>
  </si>
  <si>
    <t>0 &lt;= RBS3-Operational Efficiency(Q).254.A &lt;= 1</t>
  </si>
  <si>
    <t>0 &lt;= RBS3-Operational Efficiency(Q).255.A &lt;= 1</t>
  </si>
  <si>
    <t>RBS Validation check*</t>
  </si>
  <si>
    <t>Validation rule has refernce to data item not in the current return or at different time periodicity.Yet, the company should insure the data is consistent across all related returns.</t>
  </si>
  <si>
    <t xml:space="preserve">For each Line of Business, please select (Yes) if the answer to any of the following questions is yes: </t>
  </si>
  <si>
    <t xml:space="preserve">a. Did the company earn any premiums for that LOB during the last 8 Quarters? </t>
  </si>
  <si>
    <t>b. Did the company incur any claims (including movement in IBNR claim reserves) for that LOB in the last 8 Quarters?</t>
  </si>
  <si>
    <t>Instructions</t>
  </si>
  <si>
    <t>Risk Indicators Quarterly Form - Version 1.5</t>
  </si>
  <si>
    <t>EMAEN refer to Energy,Marine,Aviation &amp; Engineering. If you have any one of these LOB then EMAEN Must be Yes</t>
  </si>
  <si>
    <t>Insurance Authority</t>
  </si>
  <si>
    <r>
      <t xml:space="preserve">Formula </t>
    </r>
    <r>
      <rPr>
        <sz val="10"/>
        <color indexed="12"/>
        <rFont val="Arial"/>
        <family val="2"/>
      </rPr>
      <t>(Form#.Line#.Column#)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</si>
</sst>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_)"/>
    <numFmt numFmtId="166" formatCode="_ * #,##0.00_ ;_ * \-#,##0.00_ ;_ * &quot;-&quot;??_ ;_ @_ "/>
    <numFmt numFmtId="167" formatCode="_(* #,##0_);_(* \(#,##0\);_(* &quot;-&quot;??_);_(@_)"/>
    <numFmt numFmtId="168" formatCode="[$-409]mmmm\ d\,\ yyyy;@"/>
  </numFmts>
  <fonts count="24"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name val="Arial"/>
      <family val="2"/>
    </font>
    <font>
      <sz val="10"/>
      <name val="Arial"/>
      <family val="2"/>
    </font>
    <font>
      <b/>
      <sz val="14"/>
      <color theme="1"/>
      <name val="Arial"/>
      <family val="2"/>
    </font>
    <font>
      <u/>
      <sz val="10"/>
      <name val="Arial"/>
      <family val="2"/>
    </font>
    <font>
      <sz val="10"/>
      <name val="Arial"/>
      <family val="2"/>
    </font>
    <font>
      <sz val="12"/>
      <name val="Arial"/>
      <family val="2"/>
    </font>
    <font>
      <b/>
      <sz val="10"/>
      <color indexed="8"/>
      <name val="Arial"/>
      <family val="2"/>
    </font>
    <font>
      <sz val="11"/>
      <color theme="1"/>
      <name val="Arial"/>
      <family val="2"/>
    </font>
    <font>
      <b/>
      <i/>
      <sz val="13"/>
      <name val="Arial"/>
      <family val="2"/>
    </font>
    <font>
      <b/>
      <sz val="14"/>
      <name val="Arial"/>
      <family val="2"/>
    </font>
    <font>
      <b/>
      <i/>
      <sz val="12"/>
      <name val="Arial"/>
      <family val="2"/>
    </font>
    <font>
      <b/>
      <u/>
      <sz val="14"/>
      <color theme="1"/>
      <name val="Arial"/>
      <family val="2"/>
    </font>
    <font>
      <sz val="11"/>
      <color theme="0"/>
      <name val="Arial"/>
      <family val="2"/>
    </font>
    <font>
      <b/>
      <sz val="10"/>
      <color theme="1"/>
      <name val="Arial"/>
      <family val="2"/>
    </font>
    <font>
      <i/>
      <sz val="10"/>
      <name val="Arial"/>
      <family val="2"/>
    </font>
    <font>
      <sz val="10"/>
      <color indexed="18"/>
      <name val="Arial"/>
      <family val="2"/>
    </font>
    <font>
      <u/>
      <sz val="10"/>
      <color theme="1"/>
      <name val="Arial"/>
      <family val="2"/>
    </font>
    <font>
      <i/>
      <sz val="10"/>
      <color theme="1"/>
      <name val="Arial"/>
      <family val="2"/>
    </font>
    <font>
      <sz val="10"/>
      <color indexed="12"/>
      <name val="Arial"/>
      <family val="2"/>
    </font>
    <font>
      <sz val="10"/>
      <color indexed="8"/>
      <name val="Arial"/>
      <family val="2"/>
    </font>
  </fonts>
  <fills count="8">
    <fill>
      <patternFill patternType="none"/>
    </fill>
    <fill>
      <patternFill patternType="gray125"/>
    </fill>
    <fill>
      <patternFill patternType="solid">
        <fgColor theme="0"/>
        <bgColor indexed="64"/>
      </patternFill>
    </fill>
    <fill>
      <patternFill patternType="solid">
        <fgColor rgb="FF99CCFF"/>
        <bgColor indexed="64"/>
      </patternFill>
    </fill>
    <fill>
      <patternFill patternType="solid">
        <fgColor indexed="42"/>
        <bgColor indexed="64"/>
      </patternFill>
    </fill>
    <fill>
      <patternFill patternType="lightUp"/>
    </fill>
    <fill>
      <patternFill patternType="solid">
        <fgColor indexed="43"/>
        <bgColor indexed="64"/>
      </patternFill>
    </fill>
    <fill>
      <patternFill patternType="solid">
        <fgColor indexed="2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1"/>
      </bottom>
      <diagonal/>
    </border>
    <border>
      <left/>
      <right style="thin">
        <color theme="0"/>
      </right>
      <top style="thin">
        <color theme="0"/>
      </top>
      <bottom style="thin">
        <color theme="1"/>
      </bottom>
      <diagonal/>
    </border>
    <border>
      <left/>
      <right/>
      <top style="thin">
        <color theme="0"/>
      </top>
      <bottom style="thin">
        <color theme="1"/>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style="medium">
        <color theme="0"/>
      </left>
      <right style="thin">
        <color theme="0"/>
      </right>
      <top style="thin">
        <color indexed="64"/>
      </top>
      <bottom style="thin">
        <color indexed="64"/>
      </bottom>
      <diagonal/>
    </border>
    <border>
      <left style="thin">
        <color indexed="64"/>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style="medium">
        <color theme="1"/>
      </bottom>
      <diagonal/>
    </border>
  </borders>
  <cellStyleXfs count="8">
    <xf numFmtId="0" fontId="0" fillId="0" borderId="0"/>
    <xf numFmtId="9" fontId="1" fillId="0" borderId="0" applyFont="0" applyFill="0" applyBorder="0" applyAlignment="0" applyProtection="0"/>
    <xf numFmtId="0" fontId="1" fillId="0" borderId="0"/>
    <xf numFmtId="0" fontId="5" fillId="0" borderId="0"/>
    <xf numFmtId="164" fontId="5"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0" fontId="8" fillId="0" borderId="0"/>
  </cellStyleXfs>
  <cellXfs count="98">
    <xf numFmtId="0" fontId="0" fillId="0" borderId="0" xfId="0"/>
    <xf numFmtId="0" fontId="2" fillId="2" borderId="0" xfId="2" applyFont="1" applyFill="1" applyAlignment="1">
      <alignment horizontal="left" vertical="top"/>
    </xf>
    <xf numFmtId="0" fontId="3" fillId="0" borderId="0" xfId="2" applyFont="1" applyAlignment="1">
      <alignment vertical="top"/>
    </xf>
    <xf numFmtId="0" fontId="3" fillId="2" borderId="0" xfId="2" applyFont="1" applyFill="1" applyAlignment="1">
      <alignment horizontal="left" vertical="top"/>
    </xf>
    <xf numFmtId="165" fontId="5" fillId="5" borderId="1" xfId="2" applyNumberFormat="1" applyFont="1" applyFill="1" applyBorder="1" applyAlignment="1">
      <alignment vertical="top"/>
    </xf>
    <xf numFmtId="0" fontId="6" fillId="2" borderId="0" xfId="2" applyFont="1" applyFill="1" applyAlignment="1">
      <alignment horizontal="left" vertical="top"/>
    </xf>
    <xf numFmtId="0" fontId="9" fillId="0" borderId="5" xfId="2" applyFont="1" applyBorder="1" applyAlignment="1">
      <alignment vertical="center"/>
    </xf>
    <xf numFmtId="0" fontId="9" fillId="0" borderId="5" xfId="2" applyFont="1" applyBorder="1"/>
    <xf numFmtId="168" fontId="4" fillId="0" borderId="5" xfId="2" applyNumberFormat="1" applyFont="1" applyBorder="1" applyAlignment="1">
      <alignment horizontal="centerContinuous"/>
    </xf>
    <xf numFmtId="165" fontId="10" fillId="7" borderId="1" xfId="0" applyNumberFormat="1" applyFont="1" applyFill="1" applyBorder="1" applyAlignment="1">
      <alignment horizontal="left" vertical="center"/>
    </xf>
    <xf numFmtId="0" fontId="10" fillId="7" borderId="1" xfId="0" applyFont="1" applyFill="1" applyBorder="1" applyAlignment="1">
      <alignment horizontal="left" vertical="center"/>
    </xf>
    <xf numFmtId="0" fontId="3" fillId="0" borderId="1" xfId="0" applyFont="1" applyBorder="1" applyAlignment="1">
      <alignment horizontal="left" vertical="top"/>
    </xf>
    <xf numFmtId="0" fontId="11" fillId="0" borderId="5" xfId="2" applyFont="1" applyBorder="1"/>
    <xf numFmtId="0" fontId="11" fillId="0" borderId="6" xfId="2" applyFont="1" applyBorder="1"/>
    <xf numFmtId="0" fontId="11" fillId="0" borderId="7" xfId="2" applyFont="1" applyBorder="1"/>
    <xf numFmtId="0" fontId="11" fillId="0" borderId="8" xfId="2" applyFont="1" applyBorder="1"/>
    <xf numFmtId="0" fontId="11" fillId="0" borderId="9" xfId="2" applyFont="1" applyBorder="1"/>
    <xf numFmtId="0" fontId="12" fillId="0" borderId="8" xfId="2" applyFont="1" applyBorder="1" applyAlignment="1">
      <alignment horizontal="right"/>
    </xf>
    <xf numFmtId="0" fontId="11" fillId="0" borderId="10" xfId="2" applyFont="1" applyBorder="1"/>
    <xf numFmtId="0" fontId="11" fillId="0" borderId="11" xfId="2" applyFont="1" applyBorder="1"/>
    <xf numFmtId="0" fontId="11" fillId="0" borderId="5" xfId="2" applyFont="1" applyBorder="1" applyAlignment="1">
      <alignment horizontal="centerContinuous"/>
    </xf>
    <xf numFmtId="0" fontId="11" fillId="0" borderId="6" xfId="2" applyFont="1" applyBorder="1" applyAlignment="1">
      <alignment horizontal="centerContinuous"/>
    </xf>
    <xf numFmtId="0" fontId="13" fillId="0" borderId="5" xfId="2" applyFont="1" applyBorder="1" applyAlignment="1">
      <alignment horizontal="left"/>
    </xf>
    <xf numFmtId="0" fontId="11" fillId="0" borderId="12" xfId="2" applyFont="1" applyBorder="1"/>
    <xf numFmtId="0" fontId="11" fillId="0" borderId="13" xfId="2" applyFont="1" applyBorder="1"/>
    <xf numFmtId="0" fontId="14" fillId="0" borderId="5" xfId="2" applyFont="1" applyBorder="1" applyAlignment="1">
      <alignment horizontal="right" vertical="center"/>
    </xf>
    <xf numFmtId="0" fontId="9" fillId="0" borderId="14" xfId="2" applyFont="1" applyBorder="1" applyAlignment="1">
      <alignment vertical="center"/>
    </xf>
    <xf numFmtId="0" fontId="9" fillId="0" borderId="1" xfId="2" applyFont="1" applyBorder="1" applyAlignment="1" applyProtection="1">
      <alignment horizontal="left" vertical="center" wrapText="1"/>
      <protection locked="0"/>
    </xf>
    <xf numFmtId="0" fontId="9" fillId="0" borderId="15" xfId="2" applyFont="1" applyBorder="1" applyAlignment="1">
      <alignment vertical="center"/>
    </xf>
    <xf numFmtId="0" fontId="9" fillId="0" borderId="5" xfId="2" applyFont="1" applyBorder="1" applyAlignment="1">
      <alignment horizontal="right"/>
    </xf>
    <xf numFmtId="0" fontId="9" fillId="0" borderId="0" xfId="2" applyFont="1"/>
    <xf numFmtId="0" fontId="9" fillId="0" borderId="16" xfId="2" applyFont="1" applyBorder="1"/>
    <xf numFmtId="0" fontId="9" fillId="0" borderId="6" xfId="2" applyFont="1" applyBorder="1"/>
    <xf numFmtId="0" fontId="9" fillId="0" borderId="1" xfId="2" applyFont="1" applyBorder="1" applyAlignment="1" applyProtection="1">
      <alignment horizontal="left" vertical="center"/>
      <protection locked="0"/>
    </xf>
    <xf numFmtId="0" fontId="9" fillId="0" borderId="17" xfId="2" applyFont="1" applyBorder="1" applyAlignment="1">
      <alignment vertical="center"/>
    </xf>
    <xf numFmtId="0" fontId="9" fillId="0" borderId="0" xfId="2" applyFont="1" applyAlignment="1">
      <alignment vertical="center"/>
    </xf>
    <xf numFmtId="0" fontId="9" fillId="0" borderId="5" xfId="2" applyFont="1" applyBorder="1" applyAlignment="1">
      <alignment horizontal="right" vertical="center"/>
    </xf>
    <xf numFmtId="0" fontId="9" fillId="0" borderId="18" xfId="2" applyFont="1" applyBorder="1" applyAlignment="1">
      <alignment vertical="center"/>
    </xf>
    <xf numFmtId="0" fontId="9" fillId="0" borderId="19" xfId="2" applyFont="1" applyBorder="1" applyAlignment="1">
      <alignment vertical="center"/>
    </xf>
    <xf numFmtId="0" fontId="9" fillId="0" borderId="11" xfId="2" applyFont="1" applyBorder="1" applyAlignment="1">
      <alignment vertical="center"/>
    </xf>
    <xf numFmtId="0" fontId="11" fillId="0" borderId="20" xfId="2" applyFont="1" applyBorder="1"/>
    <xf numFmtId="0" fontId="2" fillId="2" borderId="0" xfId="2" applyFont="1" applyFill="1" applyAlignment="1">
      <alignment horizontal="left" vertical="top" wrapText="1"/>
    </xf>
    <xf numFmtId="0" fontId="11" fillId="0" borderId="0" xfId="0" applyFont="1"/>
    <xf numFmtId="0" fontId="15" fillId="0" borderId="0" xfId="0" applyFont="1" applyAlignment="1">
      <alignment horizontal="center" vertical="center"/>
    </xf>
    <xf numFmtId="0" fontId="4" fillId="3" borderId="1" xfId="2" applyFont="1" applyFill="1" applyBorder="1" applyAlignment="1">
      <alignment horizontal="center" vertical="center" wrapText="1"/>
    </xf>
    <xf numFmtId="0" fontId="11" fillId="0" borderId="0" xfId="0" applyFont="1" applyAlignment="1">
      <alignment horizontal="left" vertical="center" indent="1"/>
    </xf>
    <xf numFmtId="0" fontId="3" fillId="4" borderId="1" xfId="2" applyFont="1" applyFill="1" applyBorder="1" applyAlignment="1">
      <alignment horizontal="justify" vertical="top" wrapText="1"/>
    </xf>
    <xf numFmtId="0" fontId="11" fillId="0" borderId="1" xfId="0" applyFont="1" applyBorder="1" applyProtection="1">
      <protection locked="0"/>
    </xf>
    <xf numFmtId="0" fontId="16" fillId="0" borderId="0" xfId="0" applyFont="1"/>
    <xf numFmtId="0" fontId="11" fillId="0" borderId="0" xfId="0" quotePrefix="1" applyFont="1" applyAlignment="1">
      <alignment horizontal="left" indent="1"/>
    </xf>
    <xf numFmtId="0" fontId="3" fillId="0" borderId="1" xfId="2" applyFont="1" applyBorder="1" applyAlignment="1">
      <alignment horizontal="left" vertical="top" wrapText="1" indent="1"/>
    </xf>
    <xf numFmtId="0" fontId="11" fillId="0" borderId="0" xfId="0" quotePrefix="1" applyFont="1"/>
    <xf numFmtId="0" fontId="11" fillId="0" borderId="1" xfId="0" applyFont="1" applyBorder="1"/>
    <xf numFmtId="0" fontId="17" fillId="2" borderId="0" xfId="2" applyFont="1" applyFill="1" applyAlignment="1">
      <alignment horizontal="left" vertical="top"/>
    </xf>
    <xf numFmtId="0" fontId="17" fillId="0" borderId="0" xfId="2" applyFont="1" applyAlignment="1">
      <alignment vertical="top"/>
    </xf>
    <xf numFmtId="0" fontId="4" fillId="3" borderId="1" xfId="2" applyFont="1" applyFill="1" applyBorder="1" applyAlignment="1">
      <alignment horizontal="center" vertical="top"/>
    </xf>
    <xf numFmtId="0" fontId="4" fillId="3" borderId="1" xfId="2" applyFont="1" applyFill="1" applyBorder="1" applyAlignment="1">
      <alignment horizontal="center" vertical="top" wrapText="1"/>
    </xf>
    <xf numFmtId="0" fontId="17" fillId="4" borderId="1" xfId="2" applyFont="1" applyFill="1" applyBorder="1" applyAlignment="1">
      <alignment horizontal="justify" vertical="top" wrapText="1"/>
    </xf>
    <xf numFmtId="0" fontId="4" fillId="4" borderId="1" xfId="2" applyFont="1" applyFill="1" applyBorder="1" applyAlignment="1">
      <alignment horizontal="center" vertical="top"/>
    </xf>
    <xf numFmtId="166" fontId="3" fillId="0" borderId="1" xfId="2" applyNumberFormat="1" applyFont="1" applyBorder="1" applyAlignment="1" applyProtection="1">
      <alignment vertical="top"/>
      <protection locked="0"/>
    </xf>
    <xf numFmtId="0" fontId="4" fillId="3" borderId="1" xfId="2" applyFont="1" applyFill="1" applyBorder="1" applyAlignment="1">
      <alignment horizontal="center" vertical="top"/>
    </xf>
    <xf numFmtId="0" fontId="3" fillId="0" borderId="1" xfId="2" applyFont="1" applyBorder="1" applyAlignment="1" applyProtection="1">
      <alignment vertical="top"/>
      <protection locked="0"/>
    </xf>
    <xf numFmtId="0" fontId="5" fillId="0" borderId="0" xfId="3" applyFont="1" applyAlignment="1">
      <alignment vertical="top"/>
    </xf>
    <xf numFmtId="0" fontId="3" fillId="0" borderId="0" xfId="2" applyFont="1"/>
    <xf numFmtId="167" fontId="5" fillId="6" borderId="1" xfId="4" applyNumberFormat="1" applyFont="1" applyFill="1" applyBorder="1"/>
    <xf numFmtId="0" fontId="18" fillId="4" borderId="1" xfId="2" applyFont="1" applyFill="1" applyBorder="1" applyAlignment="1">
      <alignment horizontal="left" vertical="top"/>
    </xf>
    <xf numFmtId="166" fontId="5" fillId="0" borderId="1" xfId="3" applyNumberFormat="1" applyFont="1" applyBorder="1" applyAlignment="1" applyProtection="1">
      <alignment vertical="top"/>
      <protection locked="0"/>
    </xf>
    <xf numFmtId="0" fontId="5" fillId="0" borderId="0" xfId="3" applyFont="1" applyAlignment="1">
      <alignment horizontal="justify" vertical="top" wrapText="1"/>
    </xf>
    <xf numFmtId="0" fontId="4" fillId="3" borderId="2" xfId="2" applyFont="1" applyFill="1" applyBorder="1" applyAlignment="1">
      <alignment horizontal="center" vertical="top"/>
    </xf>
    <xf numFmtId="0" fontId="4" fillId="3" borderId="3" xfId="2" applyFont="1" applyFill="1" applyBorder="1" applyAlignment="1">
      <alignment horizontal="center" vertical="top"/>
    </xf>
    <xf numFmtId="0" fontId="4" fillId="3" borderId="4" xfId="2" applyFont="1" applyFill="1" applyBorder="1" applyAlignment="1">
      <alignment horizontal="center" vertical="top"/>
    </xf>
    <xf numFmtId="2" fontId="4" fillId="3" borderId="1" xfId="2" applyNumberFormat="1" applyFont="1" applyFill="1" applyBorder="1" applyAlignment="1">
      <alignment horizontal="center" vertical="top"/>
    </xf>
    <xf numFmtId="167" fontId="19" fillId="6" borderId="1" xfId="4" applyNumberFormat="1" applyFont="1" applyFill="1" applyBorder="1"/>
    <xf numFmtId="0" fontId="4" fillId="0" borderId="0" xfId="3" applyFont="1" applyAlignment="1">
      <alignment vertical="top"/>
    </xf>
    <xf numFmtId="0" fontId="5" fillId="0" borderId="1" xfId="3" applyFont="1" applyBorder="1" applyAlignment="1" applyProtection="1">
      <alignment vertical="top"/>
      <protection locked="0"/>
    </xf>
    <xf numFmtId="0" fontId="17" fillId="0" borderId="0" xfId="2" applyFont="1" applyAlignment="1">
      <alignment horizontal="center" vertical="top"/>
    </xf>
    <xf numFmtId="0" fontId="5" fillId="0" borderId="0" xfId="3" applyFont="1" applyAlignment="1">
      <alignment horizontal="center" vertical="top"/>
    </xf>
    <xf numFmtId="0" fontId="4" fillId="0" borderId="0" xfId="3" applyFont="1" applyAlignment="1">
      <alignment horizontal="center" vertical="top"/>
    </xf>
    <xf numFmtId="0" fontId="5" fillId="4" borderId="1" xfId="2" applyFont="1" applyFill="1" applyBorder="1" applyAlignment="1">
      <alignment horizontal="left" vertical="top"/>
    </xf>
    <xf numFmtId="0" fontId="20" fillId="4" borderId="1" xfId="2" applyFont="1" applyFill="1" applyBorder="1" applyAlignment="1">
      <alignment horizontal="justify" vertical="top" wrapText="1"/>
    </xf>
    <xf numFmtId="167" fontId="5" fillId="6" borderId="1" xfId="4" applyNumberFormat="1" applyFont="1" applyFill="1" applyBorder="1" applyProtection="1"/>
    <xf numFmtId="9" fontId="5" fillId="0" borderId="0" xfId="5" applyFont="1" applyBorder="1" applyAlignment="1" applyProtection="1">
      <alignment vertical="top" wrapText="1"/>
    </xf>
    <xf numFmtId="9" fontId="5" fillId="0" borderId="0" xfId="5" applyFont="1" applyBorder="1" applyAlignment="1" applyProtection="1">
      <alignment horizontal="center" vertical="top" wrapText="1"/>
    </xf>
    <xf numFmtId="10" fontId="5" fillId="0" borderId="1" xfId="3" applyNumberFormat="1" applyFont="1" applyBorder="1" applyAlignment="1" applyProtection="1">
      <alignment vertical="top"/>
      <protection locked="0"/>
    </xf>
    <xf numFmtId="10" fontId="5" fillId="5" borderId="1" xfId="2" applyNumberFormat="1" applyFont="1" applyFill="1" applyBorder="1" applyAlignment="1">
      <alignment vertical="top"/>
    </xf>
    <xf numFmtId="9" fontId="5" fillId="0" borderId="1" xfId="6" applyNumberFormat="1" applyFont="1" applyFill="1" applyBorder="1" applyAlignment="1" applyProtection="1">
      <alignment vertical="top"/>
      <protection locked="0"/>
    </xf>
    <xf numFmtId="9" fontId="5" fillId="0" borderId="1" xfId="1" applyFont="1" applyFill="1" applyBorder="1" applyAlignment="1" applyProtection="1">
      <alignment vertical="top"/>
      <protection locked="0"/>
    </xf>
    <xf numFmtId="0" fontId="5" fillId="4" borderId="1" xfId="2" applyFont="1" applyFill="1" applyBorder="1" applyAlignment="1">
      <alignment vertical="top"/>
    </xf>
    <xf numFmtId="0" fontId="4" fillId="3" borderId="1" xfId="2" applyFont="1" applyFill="1" applyBorder="1" applyAlignment="1">
      <alignment horizontal="center" vertical="top" wrapText="1"/>
    </xf>
    <xf numFmtId="0" fontId="21" fillId="4" borderId="1" xfId="2" applyFont="1" applyFill="1" applyBorder="1" applyAlignment="1">
      <alignment horizontal="justify" vertical="top" wrapText="1"/>
    </xf>
    <xf numFmtId="0" fontId="4" fillId="7" borderId="1" xfId="0" applyFont="1" applyFill="1" applyBorder="1" applyAlignment="1">
      <alignment horizontal="center" vertical="center" wrapText="1"/>
    </xf>
    <xf numFmtId="0" fontId="11" fillId="0" borderId="1" xfId="0" applyFont="1" applyBorder="1" applyAlignment="1">
      <alignment horizontal="center"/>
    </xf>
    <xf numFmtId="0" fontId="3" fillId="0" borderId="1" xfId="0" applyFont="1" applyBorder="1" applyAlignment="1">
      <alignment horizontal="justify" vertical="top" wrapText="1"/>
    </xf>
    <xf numFmtId="0" fontId="5" fillId="0" borderId="1" xfId="0" applyFont="1" applyBorder="1" applyAlignment="1">
      <alignment horizontal="justify" vertical="top" wrapText="1"/>
    </xf>
    <xf numFmtId="0" fontId="23" fillId="0" borderId="1" xfId="0" applyFont="1" applyBorder="1" applyAlignment="1">
      <alignment horizontal="justify" vertical="top" wrapText="1"/>
    </xf>
    <xf numFmtId="0" fontId="3" fillId="0" borderId="1" xfId="0" applyFont="1" applyBorder="1" applyAlignment="1">
      <alignment vertical="top"/>
    </xf>
    <xf numFmtId="0" fontId="5" fillId="0" borderId="1" xfId="3" applyFont="1" applyBorder="1" applyAlignment="1">
      <alignment horizontal="justify" vertical="top" wrapText="1"/>
    </xf>
    <xf numFmtId="9" fontId="3" fillId="0" borderId="1" xfId="0" applyNumberFormat="1" applyFont="1" applyBorder="1" applyAlignment="1">
      <alignment horizontal="justify" vertical="top" wrapText="1"/>
    </xf>
  </cellXfs>
  <cellStyles count="8">
    <cellStyle name="Comma 3" xfId="4" xr:uid="{00000000-0005-0000-0000-000000000000}"/>
    <cellStyle name="Comma 4" xfId="6" xr:uid="{00000000-0005-0000-0000-000001000000}"/>
    <cellStyle name="Normal" xfId="0" builtinId="0"/>
    <cellStyle name="Normal 2" xfId="7" xr:uid="{00000000-0005-0000-0000-000003000000}"/>
    <cellStyle name="Normal 2 2" xfId="3" xr:uid="{00000000-0005-0000-0000-000004000000}"/>
    <cellStyle name="Normal 2 3" xfId="2" xr:uid="{00000000-0005-0000-0000-000005000000}"/>
    <cellStyle name="Percent" xfId="1" builtinId="5"/>
    <cellStyle name="Percent 3" xfId="5" xr:uid="{00000000-0005-0000-0000-00000700000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CD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183445</xdr:colOff>
      <xdr:row>0</xdr:row>
      <xdr:rowOff>0</xdr:rowOff>
    </xdr:from>
    <xdr:to>
      <xdr:col>2</xdr:col>
      <xdr:colOff>578556</xdr:colOff>
      <xdr:row>3</xdr:row>
      <xdr:rowOff>98964</xdr:rowOff>
    </xdr:to>
    <xdr:pic>
      <xdr:nvPicPr>
        <xdr:cNvPr id="3" name="Picture 2">
          <a:extLst>
            <a:ext uri="{FF2B5EF4-FFF2-40B4-BE49-F238E27FC236}">
              <a16:creationId xmlns:a16="http://schemas.microsoft.com/office/drawing/2014/main" id="{5737EA99-8B48-9F27-5DAA-0E934C3653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9834" y="0"/>
          <a:ext cx="1248833" cy="6986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test%20data\SAMA%20Test%20Data_Ronan_Final_N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Reports\BDD\Branch%20performance%20Report%20-%20ME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amashare\HQ-GINSC-FS-I1\Documents%20and%20Settings\finzh\Local%20Settings\Temporary%20Internet%20Files\OLKA2\MALSAL\MAL04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A. RISK PROFILE"/>
      <sheetName val="IRR_MSTR"/>
      <sheetName val="A. RATING MATRICES"/>
      <sheetName val="Setup"/>
      <sheetName val="B. MARKET"/>
      <sheetName val="C. MARKET THRESHOLDS"/>
      <sheetName val="B. COUNTERPARTY DEFAULT"/>
      <sheetName val="C. CP DEFAULT THRESHOLDS"/>
      <sheetName val="B. NON-LIFE UNDERWRITING"/>
      <sheetName val="C. NON-LIFE UW THRESHOLDS"/>
      <sheetName val="B. LIFE UNDERWRITING"/>
      <sheetName val="C. LIFE UW THRESHOLDS"/>
      <sheetName val="B. STRATEGIC"/>
      <sheetName val="RBS SE Quarterly"/>
      <sheetName val="C. STRATEGIC THRESHOLDS"/>
      <sheetName val="B. REGULATORY &amp; AML"/>
      <sheetName val="C. REGULATORY &amp; AML THRESHOLDS"/>
      <sheetName val="B. OPERATIONAL"/>
      <sheetName val="C. OPERATIONAL THRESHOLDS"/>
      <sheetName val="B. CAPITAL &amp; EARNINGS"/>
      <sheetName val="C. CAP &amp; EARN THRESHOLDS"/>
      <sheetName val="B. CONDUCT OF BUSINESS"/>
      <sheetName val="C. COB THRESHOLDS"/>
      <sheetName val="ICA_CA"/>
      <sheetName val="ICA_Mark"/>
      <sheetName val="ICA_CP_Def"/>
      <sheetName val="ICA_NonLife_UW"/>
      <sheetName val="ICA_Life_UW"/>
      <sheetName val="ICA_Strat"/>
      <sheetName val="ICA_OP"/>
      <sheetName val="ICA_Act_Out_1"/>
      <sheetName val="ICA_Act_Out_2"/>
      <sheetName val="ICA_Overs"/>
      <sheetName val="ICA_COB"/>
      <sheetName val="ICA_Reg_AML"/>
      <sheetName val="Form 11"/>
      <sheetName val="Form 12"/>
      <sheetName val="Form 21"/>
      <sheetName val="Form 22"/>
      <sheetName val="Form 31"/>
      <sheetName val="Form 32"/>
      <sheetName val="Form 33"/>
      <sheetName val="Form 41"/>
      <sheetName val="Form 42"/>
      <sheetName val="Form 43"/>
      <sheetName val="Form 44"/>
      <sheetName val="Form 45"/>
      <sheetName val="Form 51"/>
      <sheetName val="Form 52"/>
      <sheetName val="Form 53"/>
      <sheetName val="Form 54"/>
      <sheetName val="Form 55"/>
      <sheetName val="Form 56"/>
      <sheetName val="Form 57"/>
      <sheetName val="Form 58"/>
      <sheetName val="Form 61"/>
      <sheetName val="Form 62"/>
      <sheetName val="Form 63"/>
      <sheetName val="Form 64"/>
      <sheetName val="Form 65"/>
      <sheetName val="Form 71"/>
      <sheetName val="Form 73"/>
      <sheetName val="Form 74"/>
      <sheetName val="Form 75"/>
      <sheetName val="Form 76"/>
      <sheetName val="Form 81"/>
      <sheetName val="Form 82"/>
      <sheetName val="Form 83"/>
      <sheetName val="Form 84"/>
      <sheetName val="Form 85"/>
      <sheetName val="Form 91"/>
      <sheetName val="Form 92"/>
      <sheetName val="Form 93"/>
      <sheetName val="Form 94"/>
      <sheetName val="Form 96"/>
      <sheetName val="Form 101"/>
      <sheetName val="IRR_RBS1Q"/>
      <sheetName val="IRR_RBS2Q"/>
      <sheetName val="IRR_RBS3Q"/>
      <sheetName val="IRR_RBS4Q"/>
      <sheetName val="IRR_RBS5Q"/>
      <sheetName val="IRR_RBS6Q"/>
      <sheetName val="IRR_RBS13M"/>
      <sheetName val="IRR_RBS1A"/>
      <sheetName val="IRR_RBS2A"/>
      <sheetName val="IRR_RBS3A"/>
      <sheetName val="IRR_RBS4A"/>
      <sheetName val="IRR_RBS5A"/>
      <sheetName val="IRR_RBS6A"/>
      <sheetName val="Validation"/>
      <sheetName val="Validation Rules"/>
    </sheetNames>
    <sheetDataSet>
      <sheetData sheetId="0" refreshError="1"/>
      <sheetData sheetId="1" refreshError="1"/>
      <sheetData sheetId="2" refreshError="1"/>
      <sheetData sheetId="3" refreshError="1"/>
      <sheetData sheetId="4">
        <row r="1">
          <cell r="G1" t="str">
            <v>Variables used for Relevance</v>
          </cell>
        </row>
        <row r="3">
          <cell r="G3" t="str">
            <v>Value of total Assets</v>
          </cell>
        </row>
        <row r="4">
          <cell r="G4" t="str">
            <v>Cash and Cash equivalents</v>
          </cell>
        </row>
        <row r="5">
          <cell r="G5" t="str">
            <v>Value of Total Investments</v>
          </cell>
        </row>
        <row r="6">
          <cell r="G6" t="str">
            <v>Value of total investments in fixed income securities (including Deposits at financial institutions, Investment funds, loans)</v>
          </cell>
        </row>
        <row r="7">
          <cell r="G7" t="str">
            <v>Value of total equity stock and derivative investments</v>
          </cell>
        </row>
        <row r="8">
          <cell r="G8" t="str">
            <v>Value of equity stocks and derivatives in unlisted foreign companies</v>
          </cell>
        </row>
        <row r="9">
          <cell r="G9" t="str">
            <v>Value of equity stocks and derivatives in foreign companies listed in OECD markets</v>
          </cell>
        </row>
        <row r="10">
          <cell r="G10" t="str">
            <v>Value of equity stocks and derivatives in foreign companies listed in Non OECD markets</v>
          </cell>
        </row>
        <row r="11">
          <cell r="G11" t="str">
            <v>Value of equity stocks and derivatives in KSA companies</v>
          </cell>
        </row>
        <row r="12">
          <cell r="G12" t="str">
            <v>Value of over-the-counter derivatives</v>
          </cell>
        </row>
        <row r="13">
          <cell r="G13" t="str">
            <v>Value of investments in real estate</v>
          </cell>
        </row>
        <row r="14">
          <cell r="G14" t="str">
            <v>Value of total investments in fixed income securities</v>
          </cell>
        </row>
        <row r="15">
          <cell r="G15" t="str">
            <v>Value of investments in sovereign bonds issued by foreign countries</v>
          </cell>
        </row>
        <row r="16">
          <cell r="G16" t="str">
            <v>Value of investments in sovereign bonds issued in KSA</v>
          </cell>
        </row>
        <row r="17">
          <cell r="G17" t="str">
            <v>Value of investments in Corporate bonds</v>
          </cell>
        </row>
        <row r="18">
          <cell r="G18" t="str">
            <v>Value of investments in subsidiaries and affiliates</v>
          </cell>
        </row>
        <row r="19">
          <cell r="G19" t="str">
            <v>Value of deposits at financial institutions</v>
          </cell>
        </row>
        <row r="20">
          <cell r="G20" t="str">
            <v>Value of foreign currency assets</v>
          </cell>
        </row>
        <row r="21">
          <cell r="G21" t="str">
            <v>Value of Intra-financial system assets</v>
          </cell>
        </row>
        <row r="22">
          <cell r="G22" t="str">
            <v>Exposure to reinsurance counterparties having rating of AA- or above</v>
          </cell>
        </row>
        <row r="23">
          <cell r="G23" t="str">
            <v>Exposure to reinsurance counterparties having rating of BBB- or above</v>
          </cell>
        </row>
        <row r="24">
          <cell r="G24" t="str">
            <v>Exposure to reinsurance counterparties having rating of BB+ or below</v>
          </cell>
        </row>
        <row r="25">
          <cell r="G25" t="str">
            <v>Total Counterparty exposure</v>
          </cell>
        </row>
        <row r="26">
          <cell r="G26" t="str">
            <v>Receivables from agents</v>
          </cell>
        </row>
        <row r="27">
          <cell r="G27" t="str">
            <v>Receivables from brokers</v>
          </cell>
        </row>
        <row r="28">
          <cell r="G28" t="str">
            <v>Receivables from TPAs</v>
          </cell>
        </row>
        <row r="29">
          <cell r="G29" t="str">
            <v>Receivables from policyholders</v>
          </cell>
        </row>
        <row r="30">
          <cell r="G30" t="str">
            <v>Receivables from intra-Group entities</v>
          </cell>
        </row>
        <row r="31">
          <cell r="G31" t="str">
            <v>Receivables from reinsurers</v>
          </cell>
        </row>
        <row r="32">
          <cell r="G32" t="str">
            <v>Receivables from other counterparties</v>
          </cell>
        </row>
        <row r="33">
          <cell r="G33" t="str">
            <v>Receivables from single agent who owes highest amount to insurance company</v>
          </cell>
        </row>
        <row r="34">
          <cell r="G34" t="str">
            <v>Receivables from single broker who owes highest amount to insurance company</v>
          </cell>
        </row>
        <row r="35">
          <cell r="G35" t="str">
            <v>Receivables from single third party administrator who owes highest amount to insurance company</v>
          </cell>
        </row>
        <row r="36">
          <cell r="G36" t="str">
            <v>Largest exposure on a single reinsurance counterparty</v>
          </cell>
        </row>
        <row r="37">
          <cell r="G37" t="str">
            <v>Second largest exposure on a single reinsurance counterparty</v>
          </cell>
        </row>
        <row r="38">
          <cell r="G38" t="str">
            <v>Largest exposure in bonds issued by a single investment grade counterparty (BBB- OR ABOVE)</v>
          </cell>
        </row>
        <row r="39">
          <cell r="G39" t="str">
            <v>Second largest exposure in bonds issued by a single investment grade counterparty (BBB- OR ABOVE)</v>
          </cell>
        </row>
        <row r="40">
          <cell r="G40" t="str">
            <v>Third largest exposure in bonds issued by a single investment grade counterparty (BBB- OR ABOVE)</v>
          </cell>
        </row>
        <row r="41">
          <cell r="G41" t="str">
            <v>Max exposure in bonds issued by the largest non-investment grade counterparty (BELOW BBB-)</v>
          </cell>
        </row>
        <row r="42">
          <cell r="G42" t="str">
            <v>Max exposure in bonds issued by the second largest non-investment grade counterparty (BELOW BBB-)</v>
          </cell>
        </row>
        <row r="43">
          <cell r="G43" t="str">
            <v>Max exposure in bonds issued by the third largest non-investment grade counterparty (BELOW BBB-)</v>
          </cell>
        </row>
        <row r="44">
          <cell r="G44" t="str">
            <v>Investments in bonds or credit derivatives (if allowed) (BELOW BBB- OR EQUIVALENT )</v>
          </cell>
        </row>
        <row r="45">
          <cell r="G45" t="str">
            <v>Investments in bonds or credit derivatives (if allowed) ( BBB- OR EQUIVALENT OR ABOVE )</v>
          </cell>
        </row>
        <row r="46">
          <cell r="G46" t="str">
            <v>GWP Written by Agents</v>
          </cell>
        </row>
        <row r="47">
          <cell r="G47" t="str">
            <v>GWP Written by Brokers</v>
          </cell>
        </row>
        <row r="48">
          <cell r="G48" t="str">
            <v>GWP Written by Direct Channels</v>
          </cell>
        </row>
        <row r="49">
          <cell r="G49" t="str">
            <v>Value of Mathematical/Technical Reserves</v>
          </cell>
        </row>
        <row r="50">
          <cell r="G50" t="str">
            <v>Premium Retention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anches"/>
      <sheetName val="Income"/>
      <sheetName val="Turnover"/>
      <sheetName val="Profit"/>
      <sheetName val="Remittancy(1)"/>
      <sheetName val="Business TO"/>
      <sheetName val="Consolodat Rm"/>
      <sheetName val="Business TO 3"/>
      <sheetName val="Business TO 2"/>
      <sheetName val="Money changers"/>
      <sheetName val="Population"/>
    </sheetNames>
    <sheetDataSet>
      <sheetData sheetId="0" refreshError="1"/>
      <sheetData sheetId="1" refreshError="1"/>
      <sheetData sheetId="2"/>
      <sheetData sheetId="3" refreshError="1"/>
      <sheetData sheetId="4"/>
      <sheetData sheetId="5" refreshError="1"/>
      <sheetData sheetId="6" refreshError="1"/>
      <sheetData sheetId="7">
        <row r="56">
          <cell r="H56">
            <v>6586</v>
          </cell>
        </row>
      </sheetData>
      <sheetData sheetId="8" refreshError="1"/>
      <sheetData sheetId="9" refreshError="1"/>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dg"/>
      <sheetName val="rpts"/>
      <sheetName val="matbkt"/>
      <sheetName val="check-ALL"/>
      <sheetName val="check-FCY"/>
      <sheetName val="all"/>
      <sheetName val="usd"/>
      <sheetName val="fcy"/>
      <sheetName val="omr"/>
      <sheetName val="SAL_ALL"/>
      <sheetName val="SAL_USD"/>
      <sheetName val="SAL_FCY"/>
      <sheetName val="SAL_OMR"/>
      <sheetName val="cbo_mal_all"/>
      <sheetName val="cbo_mal_usd"/>
      <sheetName val="cbo_mal_fcy"/>
      <sheetName val="cbo_mal_omr"/>
      <sheetName val="cbo_sal_all"/>
      <sheetName val="cbo_sal_usd"/>
      <sheetName val="cbo_sal_fcy"/>
      <sheetName val="cbo_sal_omr"/>
      <sheetName val="summary"/>
      <sheetName val="COMM"/>
      <sheetName val="Corpln"/>
      <sheetName val="Omnlng"/>
      <sheetName val="SPS"/>
      <sheetName val="Dlma"/>
      <sheetName val="Qlhat"/>
      <sheetName val="0mngaz"/>
      <sheetName val="KPC"/>
      <sheetName val="aes"/>
      <sheetName val="BKA"/>
      <sheetName val="OASIS"/>
      <sheetName val="QTR"/>
      <sheetName val="Otloan"/>
      <sheetName val="OMFCO"/>
      <sheetName val="SRC"/>
      <sheetName val="DPC"/>
      <sheetName val="TIB"/>
      <sheetName val="synbwgs"/>
      <sheetName val="cds"/>
      <sheetName val="IP"/>
      <sheetName val="IT"/>
      <sheetName val="splbklns"/>
      <sheetName val="GDBs"/>
      <sheetName val="tbills"/>
      <sheetName val="fcy bonds"/>
      <sheetName val="Inv"/>
      <sheetName val="Dues"/>
      <sheetName val="deps"/>
      <sheetName val="lns"/>
      <sheetName val="npa"/>
      <sheetName val="swap"/>
      <sheetName val="posn"/>
      <sheetName val="WS"/>
    </sheetNames>
    <sheetDataSet>
      <sheetData sheetId="0" refreshError="1"/>
      <sheetData sheetId="1" refreshError="1"/>
      <sheetData sheetId="2" refreshError="1">
        <row r="2">
          <cell r="B2">
            <v>38168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39"/>
  <sheetViews>
    <sheetView tabSelected="1" zoomScale="90" zoomScaleNormal="90" workbookViewId="0">
      <selection activeCell="J2" sqref="A1:XFD1048576"/>
    </sheetView>
  </sheetViews>
  <sheetFormatPr defaultColWidth="0" defaultRowHeight="0" customHeight="1" zeroHeight="1" x14ac:dyDescent="0.25"/>
  <cols>
    <col min="1" max="1" width="2.5546875" style="12" customWidth="1"/>
    <col min="2" max="2" width="12.21875" style="12" bestFit="1" customWidth="1"/>
    <col min="3" max="5" width="9.21875" style="12" customWidth="1"/>
    <col min="6" max="6" width="2.21875" style="12" customWidth="1"/>
    <col min="7" max="7" width="58.77734375" style="12" customWidth="1"/>
    <col min="8" max="10" width="9.21875" style="12" customWidth="1"/>
    <col min="11" max="11" width="2.44140625" style="12" customWidth="1"/>
    <col min="12" max="16384" width="0" style="12" hidden="1"/>
  </cols>
  <sheetData>
    <row r="1" spans="2:10" ht="13.2" customHeight="1" x14ac:dyDescent="0.25">
      <c r="F1" s="13"/>
    </row>
    <row r="2" spans="2:10" ht="13.2" customHeight="1" x14ac:dyDescent="0.25">
      <c r="F2" s="13"/>
    </row>
    <row r="3" spans="2:10" ht="21.75" customHeight="1" x14ac:dyDescent="0.3">
      <c r="B3" s="14"/>
      <c r="C3" s="14"/>
      <c r="D3" s="14"/>
      <c r="E3" s="14"/>
      <c r="F3" s="15"/>
      <c r="G3" s="14"/>
      <c r="H3" s="16"/>
      <c r="I3" s="16"/>
      <c r="J3" s="17" t="s">
        <v>713</v>
      </c>
    </row>
    <row r="4" spans="2:10" ht="13.2" customHeight="1" x14ac:dyDescent="0.25">
      <c r="B4" s="18"/>
      <c r="C4" s="18"/>
      <c r="D4" s="18"/>
      <c r="E4" s="18"/>
      <c r="F4" s="19"/>
      <c r="G4" s="18"/>
      <c r="H4" s="18"/>
      <c r="I4" s="18"/>
      <c r="J4" s="18"/>
    </row>
    <row r="5" spans="2:10" ht="13.2" customHeight="1" x14ac:dyDescent="0.25">
      <c r="F5" s="13"/>
    </row>
    <row r="6" spans="2:10" ht="13.2" customHeight="1" x14ac:dyDescent="0.25">
      <c r="F6" s="13"/>
    </row>
    <row r="7" spans="2:10" ht="17.399999999999999" x14ac:dyDescent="0.3">
      <c r="C7" s="20"/>
      <c r="D7" s="20"/>
      <c r="E7" s="20"/>
      <c r="F7" s="21"/>
      <c r="G7" s="22" t="s">
        <v>711</v>
      </c>
      <c r="H7" s="20"/>
      <c r="I7" s="20"/>
      <c r="J7" s="20"/>
    </row>
    <row r="8" spans="2:10" ht="13.2" customHeight="1" x14ac:dyDescent="0.25">
      <c r="F8" s="13"/>
    </row>
    <row r="9" spans="2:10" ht="13.8" x14ac:dyDescent="0.25">
      <c r="F9" s="23"/>
      <c r="G9" s="24"/>
      <c r="H9" s="13"/>
    </row>
    <row r="10" spans="2:10" s="6" customFormat="1" ht="15.6" x14ac:dyDescent="0.3">
      <c r="E10" s="25" t="s">
        <v>345</v>
      </c>
      <c r="F10" s="26"/>
      <c r="G10" s="27"/>
      <c r="H10" s="28"/>
    </row>
    <row r="11" spans="2:10" s="7" customFormat="1" ht="23.25" customHeight="1" x14ac:dyDescent="0.25">
      <c r="E11" s="29"/>
      <c r="F11" s="30"/>
      <c r="G11" s="31"/>
      <c r="H11" s="32"/>
    </row>
    <row r="12" spans="2:10" s="6" customFormat="1" ht="15.6" x14ac:dyDescent="0.3">
      <c r="E12" s="25" t="s">
        <v>346</v>
      </c>
      <c r="F12" s="26"/>
      <c r="G12" s="33"/>
      <c r="H12" s="34"/>
    </row>
    <row r="13" spans="2:10" s="6" customFormat="1" ht="15.6" x14ac:dyDescent="0.3">
      <c r="E13" s="25" t="s">
        <v>347</v>
      </c>
      <c r="F13" s="35"/>
      <c r="G13" s="33"/>
      <c r="H13" s="28"/>
    </row>
    <row r="14" spans="2:10" s="6" customFormat="1" ht="15" x14ac:dyDescent="0.3">
      <c r="E14" s="36"/>
      <c r="F14" s="37"/>
      <c r="G14" s="38"/>
      <c r="H14" s="39"/>
    </row>
    <row r="15" spans="2:10" s="6" customFormat="1" ht="15.6" x14ac:dyDescent="0.3">
      <c r="E15" s="25" t="s">
        <v>348</v>
      </c>
      <c r="F15" s="35"/>
      <c r="G15" s="27"/>
      <c r="H15" s="35"/>
    </row>
    <row r="16" spans="2:10" ht="13.8" x14ac:dyDescent="0.25">
      <c r="F16" s="13"/>
    </row>
    <row r="17" spans="2:10" ht="13.8" x14ac:dyDescent="0.25">
      <c r="F17" s="13"/>
    </row>
    <row r="18" spans="2:10" ht="13.8" x14ac:dyDescent="0.25"/>
    <row r="19" spans="2:10" ht="13.8" x14ac:dyDescent="0.25"/>
    <row r="20" spans="2:10" ht="13.8" x14ac:dyDescent="0.25"/>
    <row r="21" spans="2:10" ht="13.8" x14ac:dyDescent="0.25"/>
    <row r="22" spans="2:10" ht="13.8" x14ac:dyDescent="0.25"/>
    <row r="23" spans="2:10" ht="13.8" x14ac:dyDescent="0.25"/>
    <row r="24" spans="2:10" ht="13.8" x14ac:dyDescent="0.25"/>
    <row r="25" spans="2:10" ht="13.8" x14ac:dyDescent="0.25">
      <c r="B25" s="8"/>
      <c r="C25" s="20"/>
      <c r="D25" s="20"/>
      <c r="E25" s="20"/>
      <c r="F25" s="20"/>
      <c r="G25" s="20"/>
      <c r="H25" s="20"/>
      <c r="I25" s="20"/>
      <c r="J25" s="20"/>
    </row>
    <row r="26" spans="2:10" ht="13.8" x14ac:dyDescent="0.25"/>
    <row r="27" spans="2:10" ht="13.8" x14ac:dyDescent="0.25"/>
    <row r="28" spans="2:10" ht="13.8" x14ac:dyDescent="0.25"/>
    <row r="29" spans="2:10" ht="13.8" x14ac:dyDescent="0.25"/>
    <row r="30" spans="2:10" ht="13.8" x14ac:dyDescent="0.25"/>
    <row r="31" spans="2:10" ht="13.8" x14ac:dyDescent="0.25"/>
    <row r="32" spans="2:10" ht="13.8" x14ac:dyDescent="0.25"/>
    <row r="33" spans="2:10" ht="13.8" x14ac:dyDescent="0.25"/>
    <row r="34" spans="2:10" ht="13.8" x14ac:dyDescent="0.25"/>
    <row r="35" spans="2:10" ht="13.8" x14ac:dyDescent="0.25"/>
    <row r="36" spans="2:10" ht="14.4" thickBot="1" x14ac:dyDescent="0.3">
      <c r="B36" s="40"/>
      <c r="C36" s="40"/>
      <c r="D36" s="40"/>
      <c r="E36" s="40"/>
      <c r="F36" s="40"/>
      <c r="G36" s="40"/>
      <c r="H36" s="40"/>
      <c r="I36" s="40"/>
      <c r="J36" s="40"/>
    </row>
    <row r="37" spans="2:10" ht="13.8" x14ac:dyDescent="0.25">
      <c r="B37" s="18"/>
      <c r="C37" s="18"/>
      <c r="D37" s="18"/>
      <c r="E37" s="18"/>
      <c r="F37" s="18"/>
      <c r="G37" s="18"/>
      <c r="H37" s="18"/>
      <c r="I37" s="18"/>
      <c r="J37" s="18"/>
    </row>
    <row r="38" spans="2:10" ht="13.8" x14ac:dyDescent="0.25"/>
    <row r="39" spans="2:10" ht="13.8" hidden="1" x14ac:dyDescent="0.25"/>
  </sheetData>
  <pageMargins left="0.7" right="0.7" top="0.75" bottom="0.75" header="0.3" footer="0.3"/>
  <pageSetup paperSize="9"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175"/>
  <sheetViews>
    <sheetView zoomScaleNormal="100" workbookViewId="0">
      <selection activeCell="C3" sqref="C3"/>
    </sheetView>
  </sheetViews>
  <sheetFormatPr defaultRowHeight="13.8" x14ac:dyDescent="0.25"/>
  <cols>
    <col min="1" max="1" width="8.88671875" style="42"/>
    <col min="2" max="2" width="15.77734375" style="42" customWidth="1"/>
    <col min="3" max="3" width="114.77734375" style="42" customWidth="1"/>
    <col min="4" max="4" width="9.77734375" style="42" customWidth="1"/>
    <col min="5" max="5" width="10.77734375" style="42" customWidth="1"/>
    <col min="6" max="6" width="8.88671875" style="42"/>
    <col min="7" max="7" width="120.21875" style="42" bestFit="1" customWidth="1"/>
    <col min="8" max="8" width="65.77734375" style="42" customWidth="1"/>
    <col min="9" max="16384" width="8.88671875" style="42"/>
  </cols>
  <sheetData>
    <row r="1" spans="1:8" s="62" customFormat="1" ht="17.399999999999999" x14ac:dyDescent="0.3">
      <c r="A1" s="1" t="s">
        <v>705</v>
      </c>
      <c r="B1" s="5"/>
      <c r="C1" s="5"/>
      <c r="D1" s="5"/>
      <c r="E1" s="5"/>
      <c r="F1" s="5"/>
      <c r="G1" s="5"/>
      <c r="H1" s="5"/>
    </row>
    <row r="2" spans="1:8" s="62" customFormat="1" ht="17.399999999999999" x14ac:dyDescent="0.3">
      <c r="A2" s="3" t="str">
        <f>"Company:  "&amp;CVS!G10</f>
        <v xml:space="preserve">Company:  </v>
      </c>
      <c r="B2" s="5"/>
      <c r="C2" s="5"/>
      <c r="D2" s="5"/>
      <c r="E2" s="5"/>
      <c r="F2" s="5"/>
      <c r="G2" s="5"/>
      <c r="H2" s="5"/>
    </row>
    <row r="3" spans="1:8" s="62" customFormat="1" ht="17.399999999999999" x14ac:dyDescent="0.3">
      <c r="A3" s="3" t="str">
        <f>"Reporting Period:"&amp;CVS!G12&amp;","&amp;CVS!G13</f>
        <v>Reporting Period:,</v>
      </c>
      <c r="B3" s="5"/>
      <c r="C3" s="5"/>
      <c r="D3" s="5"/>
      <c r="E3" s="5"/>
      <c r="F3" s="5"/>
      <c r="G3" s="5"/>
      <c r="H3" s="5"/>
    </row>
    <row r="5" spans="1:8" ht="26.4" x14ac:dyDescent="0.25">
      <c r="A5" s="90" t="s">
        <v>386</v>
      </c>
      <c r="B5" s="90" t="s">
        <v>387</v>
      </c>
      <c r="C5" s="90" t="s">
        <v>714</v>
      </c>
      <c r="D5" s="9" t="s">
        <v>388</v>
      </c>
      <c r="E5" s="9" t="s">
        <v>389</v>
      </c>
      <c r="F5" s="10" t="s">
        <v>390</v>
      </c>
      <c r="G5" s="90" t="s">
        <v>391</v>
      </c>
      <c r="H5" s="5"/>
    </row>
    <row r="6" spans="1:8" ht="14.1" customHeight="1" x14ac:dyDescent="0.25">
      <c r="A6" s="91">
        <v>1</v>
      </c>
      <c r="B6" s="92" t="s">
        <v>392</v>
      </c>
      <c r="C6" s="92" t="s">
        <v>393</v>
      </c>
      <c r="D6" s="92">
        <f>IRR_RBS1Q!C60+IRR_RBS1Q!D60+IRR_RBS1Q!E60+IRR_RBS1Q!C69</f>
        <v>0</v>
      </c>
      <c r="E6" s="4"/>
      <c r="F6" s="4"/>
      <c r="G6" s="92" t="s">
        <v>33</v>
      </c>
      <c r="H6" s="5"/>
    </row>
    <row r="7" spans="1:8" ht="14.1" customHeight="1" x14ac:dyDescent="0.25">
      <c r="A7" s="91">
        <v>2</v>
      </c>
      <c r="B7" s="92" t="s">
        <v>392</v>
      </c>
      <c r="C7" s="92" t="s">
        <v>394</v>
      </c>
      <c r="D7" s="92">
        <f>IRR_RBS2Q!D128+IRR_RBS2Q!E128</f>
        <v>0</v>
      </c>
      <c r="E7" s="4"/>
      <c r="F7" s="4"/>
      <c r="G7" s="92" t="s">
        <v>395</v>
      </c>
      <c r="H7" s="5"/>
    </row>
    <row r="8" spans="1:8" ht="14.1" customHeight="1" x14ac:dyDescent="0.25">
      <c r="A8" s="91">
        <v>3</v>
      </c>
      <c r="B8" s="92" t="s">
        <v>392</v>
      </c>
      <c r="C8" s="92" t="s">
        <v>396</v>
      </c>
      <c r="D8" s="92">
        <f>IRR_RBS2Q!C113</f>
        <v>0</v>
      </c>
      <c r="E8" s="4"/>
      <c r="F8" s="4"/>
      <c r="G8" s="92" t="s">
        <v>397</v>
      </c>
      <c r="H8" s="5"/>
    </row>
    <row r="9" spans="1:8" ht="14.1" customHeight="1" x14ac:dyDescent="0.25">
      <c r="A9" s="91">
        <v>4</v>
      </c>
      <c r="B9" s="92" t="s">
        <v>392</v>
      </c>
      <c r="C9" s="92" t="s">
        <v>398</v>
      </c>
      <c r="D9" s="92">
        <f>IRR_RBS3Q!C161</f>
        <v>0</v>
      </c>
      <c r="E9" s="92">
        <v>0</v>
      </c>
      <c r="F9" s="92" t="str">
        <f t="shared" ref="F9:F14" si="0">IF(D9&gt;=E9,"Pass","Fail")</f>
        <v>Pass</v>
      </c>
      <c r="G9" s="93" t="s">
        <v>399</v>
      </c>
      <c r="H9" s="5"/>
    </row>
    <row r="10" spans="1:8" ht="14.1" customHeight="1" x14ac:dyDescent="0.25">
      <c r="A10" s="91">
        <v>5</v>
      </c>
      <c r="B10" s="92" t="s">
        <v>392</v>
      </c>
      <c r="C10" s="92" t="s">
        <v>400</v>
      </c>
      <c r="D10" s="92">
        <f>IRR_RBS3Q!C162</f>
        <v>0</v>
      </c>
      <c r="E10" s="92">
        <v>0</v>
      </c>
      <c r="F10" s="92" t="str">
        <f t="shared" si="0"/>
        <v>Pass</v>
      </c>
      <c r="G10" s="93" t="s">
        <v>401</v>
      </c>
      <c r="H10" s="5"/>
    </row>
    <row r="11" spans="1:8" ht="14.1" customHeight="1" x14ac:dyDescent="0.25">
      <c r="A11" s="91">
        <v>6</v>
      </c>
      <c r="B11" s="92" t="s">
        <v>392</v>
      </c>
      <c r="C11" s="92" t="s">
        <v>402</v>
      </c>
      <c r="D11" s="92">
        <f>IRR_RBS3Q!C163</f>
        <v>0</v>
      </c>
      <c r="E11" s="92">
        <v>0</v>
      </c>
      <c r="F11" s="92" t="str">
        <f t="shared" si="0"/>
        <v>Pass</v>
      </c>
      <c r="G11" s="93" t="s">
        <v>403</v>
      </c>
      <c r="H11" s="5"/>
    </row>
    <row r="12" spans="1:8" ht="14.1" customHeight="1" x14ac:dyDescent="0.25">
      <c r="A12" s="91">
        <v>7</v>
      </c>
      <c r="B12" s="92" t="s">
        <v>392</v>
      </c>
      <c r="C12" s="92" t="s">
        <v>404</v>
      </c>
      <c r="D12" s="92">
        <f>IRR_RBS3Q!C164</f>
        <v>0</v>
      </c>
      <c r="E12" s="92">
        <v>0</v>
      </c>
      <c r="F12" s="92" t="str">
        <f t="shared" si="0"/>
        <v>Pass</v>
      </c>
      <c r="G12" s="93" t="s">
        <v>405</v>
      </c>
      <c r="H12" s="5"/>
    </row>
    <row r="13" spans="1:8" ht="14.1" customHeight="1" x14ac:dyDescent="0.25">
      <c r="A13" s="91">
        <v>8</v>
      </c>
      <c r="B13" s="92" t="s">
        <v>392</v>
      </c>
      <c r="C13" s="92" t="s">
        <v>406</v>
      </c>
      <c r="D13" s="92">
        <f>IRR_RBS3Q!C165</f>
        <v>0</v>
      </c>
      <c r="E13" s="92">
        <v>0</v>
      </c>
      <c r="F13" s="92" t="str">
        <f t="shared" si="0"/>
        <v>Pass</v>
      </c>
      <c r="G13" s="93" t="s">
        <v>407</v>
      </c>
      <c r="H13" s="5"/>
    </row>
    <row r="14" spans="1:8" ht="14.1" customHeight="1" x14ac:dyDescent="0.25">
      <c r="A14" s="91">
        <v>9</v>
      </c>
      <c r="B14" s="92" t="s">
        <v>392</v>
      </c>
      <c r="C14" s="92" t="s">
        <v>408</v>
      </c>
      <c r="D14" s="92">
        <f>IRR_RBS3Q!C166</f>
        <v>0</v>
      </c>
      <c r="E14" s="92">
        <v>0</v>
      </c>
      <c r="F14" s="92" t="str">
        <f t="shared" si="0"/>
        <v>Pass</v>
      </c>
      <c r="G14" s="93" t="s">
        <v>409</v>
      </c>
      <c r="H14" s="5"/>
    </row>
    <row r="15" spans="1:8" ht="14.1" customHeight="1" x14ac:dyDescent="0.25">
      <c r="A15" s="91">
        <v>10</v>
      </c>
      <c r="B15" s="92" t="s">
        <v>392</v>
      </c>
      <c r="C15" s="92" t="s">
        <v>410</v>
      </c>
      <c r="D15" s="92">
        <f>IRR_RBS3Q!C173</f>
        <v>0</v>
      </c>
      <c r="E15" s="92">
        <f>IRR_RBS3Q!C174</f>
        <v>0</v>
      </c>
      <c r="F15" s="92" t="str">
        <f t="shared" ref="F15:F24" si="1">IF(D15&lt;=E15,"Pass","Fail")</f>
        <v>Pass</v>
      </c>
      <c r="G15" s="94" t="s">
        <v>411</v>
      </c>
      <c r="H15" s="5"/>
    </row>
    <row r="16" spans="1:8" ht="14.1" customHeight="1" x14ac:dyDescent="0.25">
      <c r="A16" s="91">
        <v>11</v>
      </c>
      <c r="B16" s="92" t="s">
        <v>392</v>
      </c>
      <c r="C16" s="92" t="s">
        <v>412</v>
      </c>
      <c r="D16" s="92">
        <f>IRR_RBS3Q!C217</f>
        <v>0</v>
      </c>
      <c r="E16" s="92">
        <f>IRR_RBS3Q!C185</f>
        <v>0</v>
      </c>
      <c r="F16" s="92" t="str">
        <f t="shared" si="1"/>
        <v>Pass</v>
      </c>
      <c r="G16" s="94" t="s">
        <v>413</v>
      </c>
      <c r="H16" s="5"/>
    </row>
    <row r="17" spans="1:8" ht="14.1" customHeight="1" x14ac:dyDescent="0.25">
      <c r="A17" s="91">
        <v>12</v>
      </c>
      <c r="B17" s="92" t="s">
        <v>392</v>
      </c>
      <c r="C17" s="92" t="s">
        <v>414</v>
      </c>
      <c r="D17" s="92">
        <f>IRR_RBS3Q!C51</f>
        <v>0</v>
      </c>
      <c r="E17" s="92">
        <f>IRR_RBS3Q!C265</f>
        <v>0</v>
      </c>
      <c r="F17" s="92" t="str">
        <f t="shared" si="1"/>
        <v>Pass</v>
      </c>
      <c r="G17" s="94" t="s">
        <v>415</v>
      </c>
      <c r="H17" s="5"/>
    </row>
    <row r="18" spans="1:8" ht="14.1" customHeight="1" x14ac:dyDescent="0.25">
      <c r="A18" s="91">
        <v>13</v>
      </c>
      <c r="B18" s="92" t="s">
        <v>392</v>
      </c>
      <c r="C18" s="92" t="s">
        <v>416</v>
      </c>
      <c r="D18" s="92">
        <f>IRR_RBS3Q!C42</f>
        <v>0</v>
      </c>
      <c r="E18" s="92">
        <f>IRR_RBS3Q!C40</f>
        <v>0</v>
      </c>
      <c r="F18" s="92" t="str">
        <f t="shared" si="1"/>
        <v>Pass</v>
      </c>
      <c r="G18" s="94" t="s">
        <v>417</v>
      </c>
      <c r="H18" s="5"/>
    </row>
    <row r="19" spans="1:8" ht="14.1" customHeight="1" x14ac:dyDescent="0.25">
      <c r="A19" s="91">
        <v>14</v>
      </c>
      <c r="B19" s="92" t="s">
        <v>392</v>
      </c>
      <c r="C19" s="92" t="s">
        <v>418</v>
      </c>
      <c r="D19" s="92">
        <f>IRR_RBS3Q!C175</f>
        <v>0</v>
      </c>
      <c r="E19" s="92">
        <f>IRR_RBS3Q!C175</f>
        <v>0</v>
      </c>
      <c r="F19" s="92" t="str">
        <f t="shared" si="1"/>
        <v>Pass</v>
      </c>
      <c r="G19" s="94" t="s">
        <v>419</v>
      </c>
      <c r="H19" s="5"/>
    </row>
    <row r="20" spans="1:8" ht="14.1" customHeight="1" x14ac:dyDescent="0.25">
      <c r="A20" s="91">
        <v>15</v>
      </c>
      <c r="B20" s="95" t="s">
        <v>420</v>
      </c>
      <c r="C20" s="92" t="s">
        <v>421</v>
      </c>
      <c r="D20" s="4"/>
      <c r="E20" s="4"/>
      <c r="F20" s="4"/>
      <c r="G20" s="94" t="s">
        <v>422</v>
      </c>
      <c r="H20" s="5"/>
    </row>
    <row r="21" spans="1:8" ht="14.1" customHeight="1" x14ac:dyDescent="0.25">
      <c r="A21" s="91">
        <v>16</v>
      </c>
      <c r="B21" s="95" t="s">
        <v>420</v>
      </c>
      <c r="C21" s="92" t="s">
        <v>423</v>
      </c>
      <c r="D21" s="4"/>
      <c r="E21" s="4"/>
      <c r="F21" s="4"/>
      <c r="G21" s="94" t="s">
        <v>424</v>
      </c>
      <c r="H21" s="5"/>
    </row>
    <row r="22" spans="1:8" ht="14.1" customHeight="1" x14ac:dyDescent="0.25">
      <c r="A22" s="91">
        <v>17</v>
      </c>
      <c r="B22" s="95" t="s">
        <v>420</v>
      </c>
      <c r="C22" s="92" t="s">
        <v>425</v>
      </c>
      <c r="D22" s="4"/>
      <c r="E22" s="4"/>
      <c r="F22" s="4"/>
      <c r="G22" s="94" t="s">
        <v>426</v>
      </c>
      <c r="H22" s="5"/>
    </row>
    <row r="23" spans="1:8" ht="14.1" customHeight="1" x14ac:dyDescent="0.25">
      <c r="A23" s="91">
        <v>18</v>
      </c>
      <c r="B23" s="95" t="s">
        <v>420</v>
      </c>
      <c r="C23" s="92" t="s">
        <v>427</v>
      </c>
      <c r="D23" s="4"/>
      <c r="E23" s="4"/>
      <c r="F23" s="4"/>
      <c r="G23" s="94" t="s">
        <v>428</v>
      </c>
      <c r="H23" s="5"/>
    </row>
    <row r="24" spans="1:8" ht="14.1" customHeight="1" x14ac:dyDescent="0.25">
      <c r="A24" s="91">
        <v>19</v>
      </c>
      <c r="B24" s="92" t="s">
        <v>392</v>
      </c>
      <c r="C24" s="92" t="s">
        <v>429</v>
      </c>
      <c r="D24" s="92">
        <f>IRR_RBS3Q!C41</f>
        <v>0</v>
      </c>
      <c r="E24" s="92">
        <f>IRR_RBS3Q!C40</f>
        <v>0</v>
      </c>
      <c r="F24" s="92" t="str">
        <f t="shared" si="1"/>
        <v>Pass</v>
      </c>
      <c r="G24" s="94" t="s">
        <v>430</v>
      </c>
      <c r="H24" s="5"/>
    </row>
    <row r="25" spans="1:8" ht="14.1" customHeight="1" x14ac:dyDescent="0.25">
      <c r="A25" s="91">
        <v>20</v>
      </c>
      <c r="B25" s="95" t="s">
        <v>420</v>
      </c>
      <c r="C25" s="92" t="s">
        <v>431</v>
      </c>
      <c r="D25" s="4"/>
      <c r="E25" s="4"/>
      <c r="F25" s="4"/>
      <c r="G25" s="94" t="s">
        <v>432</v>
      </c>
      <c r="H25" s="5"/>
    </row>
    <row r="26" spans="1:8" ht="14.1" customHeight="1" x14ac:dyDescent="0.25">
      <c r="A26" s="91">
        <v>21</v>
      </c>
      <c r="B26" s="92" t="s">
        <v>392</v>
      </c>
      <c r="C26" s="92" t="s">
        <v>433</v>
      </c>
      <c r="D26" s="92">
        <f>AVERAGE(IRR_RBS3Q!C338+IRR_RBS3Q!C339)</f>
        <v>0</v>
      </c>
      <c r="E26" s="92">
        <v>1</v>
      </c>
      <c r="F26" s="92" t="str">
        <f>IF(D26&lt;=E26 &amp; D26&gt;=0,"Pass","Fail")</f>
        <v>Pass</v>
      </c>
      <c r="G26" s="94" t="s">
        <v>434</v>
      </c>
      <c r="H26" s="5"/>
    </row>
    <row r="27" spans="1:8" ht="14.1" customHeight="1" x14ac:dyDescent="0.25">
      <c r="A27" s="91">
        <v>22</v>
      </c>
      <c r="B27" s="92" t="s">
        <v>392</v>
      </c>
      <c r="C27" s="92" t="s">
        <v>435</v>
      </c>
      <c r="D27" s="92">
        <f>AVERAGE(IRR_RBS3Q!C40+IRR_RBS3Q!C341)</f>
        <v>0</v>
      </c>
      <c r="E27" s="92">
        <v>1</v>
      </c>
      <c r="F27" s="92" t="str">
        <f t="shared" ref="F27:F37" si="2">IF(D27&lt;=E27 &amp; D27&gt;=0,"Pass","Fail")</f>
        <v>Pass</v>
      </c>
      <c r="G27" s="94" t="s">
        <v>436</v>
      </c>
      <c r="H27" s="5"/>
    </row>
    <row r="28" spans="1:8" ht="14.1" customHeight="1" x14ac:dyDescent="0.25">
      <c r="A28" s="91">
        <v>23</v>
      </c>
      <c r="B28" s="92" t="s">
        <v>392</v>
      </c>
      <c r="C28" s="92" t="s">
        <v>437</v>
      </c>
      <c r="D28" s="92">
        <f>AVERAGE(IRR_RBS3Q!C347+IRR_RBS3Q!C348)</f>
        <v>0</v>
      </c>
      <c r="E28" s="92">
        <v>1</v>
      </c>
      <c r="F28" s="92" t="str">
        <f t="shared" si="2"/>
        <v>Pass</v>
      </c>
      <c r="G28" s="94" t="s">
        <v>438</v>
      </c>
      <c r="H28" s="5"/>
    </row>
    <row r="29" spans="1:8" ht="14.1" customHeight="1" x14ac:dyDescent="0.25">
      <c r="A29" s="91">
        <v>24</v>
      </c>
      <c r="B29" s="92" t="s">
        <v>392</v>
      </c>
      <c r="C29" s="92" t="s">
        <v>439</v>
      </c>
      <c r="D29" s="92">
        <f>AVERAGE(IRR_RBS3Q!C349+IRR_RBS3Q!C350)</f>
        <v>0</v>
      </c>
      <c r="E29" s="92">
        <v>1</v>
      </c>
      <c r="F29" s="92" t="str">
        <f t="shared" si="2"/>
        <v>Pass</v>
      </c>
      <c r="G29" s="94" t="s">
        <v>440</v>
      </c>
      <c r="H29" s="5"/>
    </row>
    <row r="30" spans="1:8" ht="14.1" customHeight="1" x14ac:dyDescent="0.25">
      <c r="A30" s="91">
        <v>25</v>
      </c>
      <c r="B30" s="92" t="s">
        <v>392</v>
      </c>
      <c r="C30" s="92" t="s">
        <v>441</v>
      </c>
      <c r="D30" s="92">
        <f>IRR_RBS3Q!C342</f>
        <v>0</v>
      </c>
      <c r="E30" s="92">
        <v>1</v>
      </c>
      <c r="F30" s="92" t="str">
        <f t="shared" si="2"/>
        <v>Pass</v>
      </c>
      <c r="G30" s="94" t="s">
        <v>442</v>
      </c>
      <c r="H30" s="5"/>
    </row>
    <row r="31" spans="1:8" ht="14.1" customHeight="1" x14ac:dyDescent="0.25">
      <c r="A31" s="91">
        <v>26</v>
      </c>
      <c r="B31" s="92" t="s">
        <v>392</v>
      </c>
      <c r="C31" s="92" t="s">
        <v>443</v>
      </c>
      <c r="D31" s="92" t="e">
        <f>IRR_RBS3Q!C325</f>
        <v>#DIV/0!</v>
      </c>
      <c r="E31" s="92">
        <v>1</v>
      </c>
      <c r="F31" s="92" t="e">
        <f t="shared" si="2"/>
        <v>#DIV/0!</v>
      </c>
      <c r="G31" s="94" t="s">
        <v>444</v>
      </c>
      <c r="H31" s="5"/>
    </row>
    <row r="32" spans="1:8" ht="14.1" customHeight="1" x14ac:dyDescent="0.25">
      <c r="A32" s="91">
        <v>27</v>
      </c>
      <c r="B32" s="92" t="s">
        <v>392</v>
      </c>
      <c r="C32" s="92" t="s">
        <v>445</v>
      </c>
      <c r="D32" s="92">
        <f>IRR_RBS3Q!C346</f>
        <v>0</v>
      </c>
      <c r="E32" s="92">
        <v>1</v>
      </c>
      <c r="F32" s="92" t="str">
        <f t="shared" si="2"/>
        <v>Pass</v>
      </c>
      <c r="G32" s="94" t="s">
        <v>446</v>
      </c>
      <c r="H32" s="5"/>
    </row>
    <row r="33" spans="1:8" ht="14.1" customHeight="1" x14ac:dyDescent="0.25">
      <c r="A33" s="91">
        <v>28</v>
      </c>
      <c r="B33" s="92" t="s">
        <v>392</v>
      </c>
      <c r="C33" s="92" t="s">
        <v>447</v>
      </c>
      <c r="D33" s="92">
        <f>IRR_RBS3Q!C343</f>
        <v>0</v>
      </c>
      <c r="E33" s="92">
        <v>1</v>
      </c>
      <c r="F33" s="92" t="str">
        <f t="shared" si="2"/>
        <v>Pass</v>
      </c>
      <c r="G33" s="94" t="s">
        <v>448</v>
      </c>
      <c r="H33" s="5"/>
    </row>
    <row r="34" spans="1:8" ht="14.1" customHeight="1" x14ac:dyDescent="0.25">
      <c r="A34" s="91">
        <v>29</v>
      </c>
      <c r="B34" s="92" t="s">
        <v>392</v>
      </c>
      <c r="C34" s="92" t="s">
        <v>449</v>
      </c>
      <c r="D34" s="92">
        <f>IRR_RBS3Q!C344</f>
        <v>0</v>
      </c>
      <c r="E34" s="92">
        <v>1</v>
      </c>
      <c r="F34" s="92" t="str">
        <f t="shared" si="2"/>
        <v>Pass</v>
      </c>
      <c r="G34" s="94" t="s">
        <v>450</v>
      </c>
      <c r="H34" s="5"/>
    </row>
    <row r="35" spans="1:8" ht="14.1" customHeight="1" x14ac:dyDescent="0.25">
      <c r="A35" s="91">
        <v>30</v>
      </c>
      <c r="B35" s="92" t="s">
        <v>392</v>
      </c>
      <c r="C35" s="92" t="s">
        <v>451</v>
      </c>
      <c r="D35" s="92">
        <f>IRR_RBS3Q!C345</f>
        <v>0</v>
      </c>
      <c r="E35" s="92">
        <v>1</v>
      </c>
      <c r="F35" s="92" t="str">
        <f t="shared" si="2"/>
        <v>Pass</v>
      </c>
      <c r="G35" s="94" t="s">
        <v>452</v>
      </c>
      <c r="H35" s="5"/>
    </row>
    <row r="36" spans="1:8" ht="14.1" customHeight="1" x14ac:dyDescent="0.25">
      <c r="A36" s="91">
        <v>31</v>
      </c>
      <c r="B36" s="92" t="s">
        <v>392</v>
      </c>
      <c r="C36" s="92" t="s">
        <v>453</v>
      </c>
      <c r="D36" s="92">
        <f>IRR_RBS3Q!C351</f>
        <v>0</v>
      </c>
      <c r="E36" s="92">
        <v>1</v>
      </c>
      <c r="F36" s="92" t="str">
        <f t="shared" si="2"/>
        <v>Pass</v>
      </c>
      <c r="G36" s="94" t="s">
        <v>454</v>
      </c>
      <c r="H36" s="5"/>
    </row>
    <row r="37" spans="1:8" ht="14.1" customHeight="1" x14ac:dyDescent="0.25">
      <c r="A37" s="91">
        <v>32</v>
      </c>
      <c r="B37" s="92" t="s">
        <v>392</v>
      </c>
      <c r="C37" s="92" t="s">
        <v>455</v>
      </c>
      <c r="D37" s="92">
        <f>AVERAGE(IRR_RBS3Q!C353+IRR_RBS3Q!C354)</f>
        <v>0</v>
      </c>
      <c r="E37" s="92">
        <v>1</v>
      </c>
      <c r="F37" s="92" t="str">
        <f t="shared" si="2"/>
        <v>Pass</v>
      </c>
      <c r="G37" s="94" t="s">
        <v>456</v>
      </c>
      <c r="H37" s="5"/>
    </row>
    <row r="38" spans="1:8" ht="14.1" customHeight="1" x14ac:dyDescent="0.25">
      <c r="A38" s="91">
        <v>33</v>
      </c>
      <c r="B38" s="92" t="s">
        <v>420</v>
      </c>
      <c r="C38" s="92" t="s">
        <v>457</v>
      </c>
      <c r="D38" s="4"/>
      <c r="E38" s="4"/>
      <c r="F38" s="4"/>
      <c r="G38" s="96" t="s">
        <v>458</v>
      </c>
      <c r="H38" s="5"/>
    </row>
    <row r="39" spans="1:8" ht="14.1" customHeight="1" x14ac:dyDescent="0.25">
      <c r="A39" s="91">
        <v>34</v>
      </c>
      <c r="B39" s="92" t="s">
        <v>420</v>
      </c>
      <c r="C39" s="92" t="s">
        <v>459</v>
      </c>
      <c r="D39" s="4"/>
      <c r="E39" s="4"/>
      <c r="F39" s="4"/>
      <c r="G39" s="96" t="s">
        <v>460</v>
      </c>
      <c r="H39" s="5"/>
    </row>
    <row r="40" spans="1:8" ht="14.1" customHeight="1" x14ac:dyDescent="0.25">
      <c r="A40" s="91">
        <v>35</v>
      </c>
      <c r="B40" s="92" t="s">
        <v>392</v>
      </c>
      <c r="C40" s="92" t="s">
        <v>461</v>
      </c>
      <c r="D40" s="92">
        <f>SUM(IRR_RBS1Q!C25:E25)+IRR_RBS1Q!C49</f>
        <v>0</v>
      </c>
      <c r="E40" s="4"/>
      <c r="F40" s="4"/>
      <c r="G40" s="96" t="s">
        <v>462</v>
      </c>
      <c r="H40" s="5"/>
    </row>
    <row r="41" spans="1:8" ht="14.1" customHeight="1" x14ac:dyDescent="0.25">
      <c r="A41" s="91">
        <v>36</v>
      </c>
      <c r="B41" s="92" t="s">
        <v>392</v>
      </c>
      <c r="C41" s="92" t="s">
        <v>463</v>
      </c>
      <c r="D41" s="92">
        <f>SUM(IRR_RBS6Q!C38:C39)</f>
        <v>0</v>
      </c>
      <c r="E41" s="4"/>
      <c r="F41" s="4"/>
      <c r="G41" s="96" t="s">
        <v>464</v>
      </c>
      <c r="H41" s="5"/>
    </row>
    <row r="42" spans="1:8" ht="14.1" customHeight="1" x14ac:dyDescent="0.25">
      <c r="A42" s="91">
        <v>37</v>
      </c>
      <c r="B42" s="92" t="s">
        <v>420</v>
      </c>
      <c r="C42" s="92" t="s">
        <v>465</v>
      </c>
      <c r="D42" s="4"/>
      <c r="E42" s="4"/>
      <c r="F42" s="4"/>
      <c r="G42" s="96" t="s">
        <v>466</v>
      </c>
      <c r="H42" s="5"/>
    </row>
    <row r="43" spans="1:8" ht="14.1" customHeight="1" x14ac:dyDescent="0.25">
      <c r="A43" s="91">
        <v>38</v>
      </c>
      <c r="B43" s="92" t="s">
        <v>392</v>
      </c>
      <c r="C43" s="92" t="s">
        <v>467</v>
      </c>
      <c r="D43" s="4"/>
      <c r="E43" s="4"/>
      <c r="F43" s="4"/>
      <c r="G43" s="94" t="s">
        <v>468</v>
      </c>
      <c r="H43" s="5"/>
    </row>
    <row r="44" spans="1:8" ht="14.1" customHeight="1" x14ac:dyDescent="0.25">
      <c r="A44" s="91">
        <v>39</v>
      </c>
      <c r="B44" s="92" t="s">
        <v>392</v>
      </c>
      <c r="C44" s="92" t="s">
        <v>469</v>
      </c>
      <c r="D44" s="92">
        <f>SUM(IRR_RBS1Q!C16:E16)+SUM(IRR_RBS1Q!C19:E19)+IRR_RBS1Q!C40+IRR_RBS1Q!C43</f>
        <v>0</v>
      </c>
      <c r="E44" s="4"/>
      <c r="F44" s="4"/>
      <c r="G44" s="94" t="s">
        <v>470</v>
      </c>
      <c r="H44" s="5"/>
    </row>
    <row r="45" spans="1:8" ht="14.1" customHeight="1" x14ac:dyDescent="0.25">
      <c r="A45" s="91">
        <v>40</v>
      </c>
      <c r="B45" s="92" t="s">
        <v>392</v>
      </c>
      <c r="C45" s="92" t="s">
        <v>471</v>
      </c>
      <c r="D45" s="92">
        <f>SUM(IRR_RBS1Q!C14:E14)+SUM(IRR_RBS1Q!C21:E21)+IRR_RBS1Q!C38+IRR_RBS1Q!C45</f>
        <v>0</v>
      </c>
      <c r="E45" s="4"/>
      <c r="F45" s="4"/>
      <c r="G45" s="96" t="s">
        <v>472</v>
      </c>
      <c r="H45" s="5"/>
    </row>
    <row r="46" spans="1:8" ht="14.1" customHeight="1" x14ac:dyDescent="0.25">
      <c r="A46" s="91">
        <v>41</v>
      </c>
      <c r="B46" s="92" t="s">
        <v>392</v>
      </c>
      <c r="C46" s="92" t="s">
        <v>473</v>
      </c>
      <c r="D46" s="92">
        <f>SUM(IRR_RBS1Q!C15:E15)+SUM(IRR_RBS1Q!C22:E22)+IRR_RBS1Q!C39+IRR_RBS1Q!C46</f>
        <v>0</v>
      </c>
      <c r="E46" s="4"/>
      <c r="F46" s="4"/>
      <c r="G46" s="96" t="s">
        <v>474</v>
      </c>
      <c r="H46" s="5"/>
    </row>
    <row r="47" spans="1:8" ht="14.1" customHeight="1" x14ac:dyDescent="0.25">
      <c r="A47" s="91">
        <v>42</v>
      </c>
      <c r="B47" s="92" t="s">
        <v>392</v>
      </c>
      <c r="C47" s="92" t="s">
        <v>475</v>
      </c>
      <c r="D47" s="92">
        <f>SUM(IRR_RBS1Q!C13:E13)+SUM(IRR_RBS1Q!C20:E20)+IRR_RBS1Q!C37+IRR_RBS1Q!C44</f>
        <v>0</v>
      </c>
      <c r="E47" s="4"/>
      <c r="F47" s="4"/>
      <c r="G47" s="96" t="s">
        <v>476</v>
      </c>
      <c r="H47" s="5"/>
    </row>
    <row r="48" spans="1:8" ht="14.1" customHeight="1" x14ac:dyDescent="0.25">
      <c r="A48" s="91">
        <v>43</v>
      </c>
      <c r="B48" s="92" t="s">
        <v>392</v>
      </c>
      <c r="C48" s="92" t="s">
        <v>477</v>
      </c>
      <c r="D48" s="92">
        <f>IRR_RBS6Q!E11</f>
        <v>0</v>
      </c>
      <c r="E48" s="4"/>
      <c r="F48" s="4"/>
      <c r="G48" s="96" t="s">
        <v>478</v>
      </c>
      <c r="H48" s="5"/>
    </row>
    <row r="49" spans="1:8" ht="14.1" customHeight="1" x14ac:dyDescent="0.25">
      <c r="A49" s="91">
        <v>44</v>
      </c>
      <c r="B49" s="92" t="s">
        <v>392</v>
      </c>
      <c r="C49" s="92" t="s">
        <v>479</v>
      </c>
      <c r="D49" s="92"/>
      <c r="E49" s="4"/>
      <c r="F49" s="4"/>
      <c r="G49" s="96" t="s">
        <v>480</v>
      </c>
      <c r="H49" s="5"/>
    </row>
    <row r="50" spans="1:8" ht="14.1" customHeight="1" x14ac:dyDescent="0.25">
      <c r="A50" s="91">
        <v>45</v>
      </c>
      <c r="B50" s="92" t="s">
        <v>392</v>
      </c>
      <c r="C50" s="92" t="s">
        <v>481</v>
      </c>
      <c r="D50" s="92">
        <f>IRR_RBS6Q!E12</f>
        <v>0</v>
      </c>
      <c r="E50" s="4"/>
      <c r="F50" s="4"/>
      <c r="G50" s="96" t="s">
        <v>482</v>
      </c>
      <c r="H50" s="5"/>
    </row>
    <row r="51" spans="1:8" ht="14.1" customHeight="1" x14ac:dyDescent="0.25">
      <c r="A51" s="91">
        <v>46</v>
      </c>
      <c r="B51" s="92" t="s">
        <v>392</v>
      </c>
      <c r="C51" s="92" t="s">
        <v>483</v>
      </c>
      <c r="D51" s="92">
        <f>SUM(IRR_RBS1Q!C27:E27)+IRR_RBS1Q!C51</f>
        <v>0</v>
      </c>
      <c r="E51" s="4"/>
      <c r="F51" s="4"/>
      <c r="G51" s="96" t="s">
        <v>26</v>
      </c>
      <c r="H51" s="5"/>
    </row>
    <row r="52" spans="1:8" ht="14.1" customHeight="1" x14ac:dyDescent="0.25">
      <c r="A52" s="91">
        <v>47</v>
      </c>
      <c r="B52" s="92" t="s">
        <v>392</v>
      </c>
      <c r="C52" s="92" t="s">
        <v>484</v>
      </c>
      <c r="D52" s="92">
        <f>SUM(IRR_RBS1Q!C61:E61)+IRR_RBS1Q!C70</f>
        <v>0</v>
      </c>
      <c r="E52" s="4"/>
      <c r="F52" s="4"/>
      <c r="G52" s="96" t="s">
        <v>485</v>
      </c>
      <c r="H52" s="5"/>
    </row>
    <row r="53" spans="1:8" ht="14.1" customHeight="1" x14ac:dyDescent="0.25">
      <c r="A53" s="91">
        <v>48</v>
      </c>
      <c r="B53" s="92" t="s">
        <v>392</v>
      </c>
      <c r="C53" s="92" t="s">
        <v>486</v>
      </c>
      <c r="D53" s="92">
        <f>IRR_RBS6Q!C24+IRR_RBS6Q!C25</f>
        <v>0</v>
      </c>
      <c r="E53" s="4"/>
      <c r="F53" s="4"/>
      <c r="G53" s="96" t="s">
        <v>487</v>
      </c>
      <c r="H53" s="5"/>
    </row>
    <row r="54" spans="1:8" ht="14.1" customHeight="1" x14ac:dyDescent="0.25">
      <c r="A54" s="91">
        <v>49</v>
      </c>
      <c r="B54" s="92" t="s">
        <v>392</v>
      </c>
      <c r="C54" s="92" t="s">
        <v>488</v>
      </c>
      <c r="D54" s="4"/>
      <c r="E54" s="92">
        <f>IRR_RBS2Q!C187</f>
        <v>0</v>
      </c>
      <c r="F54" s="4"/>
      <c r="G54" s="92" t="s">
        <v>489</v>
      </c>
      <c r="H54" s="5"/>
    </row>
    <row r="55" spans="1:8" ht="14.1" customHeight="1" x14ac:dyDescent="0.25">
      <c r="A55" s="91">
        <v>50</v>
      </c>
      <c r="B55" s="92" t="s">
        <v>392</v>
      </c>
      <c r="C55" s="92" t="s">
        <v>490</v>
      </c>
      <c r="D55" s="4"/>
      <c r="E55" s="92">
        <f>IRR_RBS2Q!C188</f>
        <v>0</v>
      </c>
      <c r="F55" s="4"/>
      <c r="G55" s="92" t="s">
        <v>491</v>
      </c>
      <c r="H55" s="5"/>
    </row>
    <row r="56" spans="1:8" ht="14.1" customHeight="1" x14ac:dyDescent="0.25">
      <c r="A56" s="91">
        <v>51</v>
      </c>
      <c r="B56" s="92" t="s">
        <v>392</v>
      </c>
      <c r="C56" s="92" t="s">
        <v>492</v>
      </c>
      <c r="D56" s="4"/>
      <c r="E56" s="92">
        <f>IRR_RBS2Q!C189</f>
        <v>0</v>
      </c>
      <c r="F56" s="4"/>
      <c r="G56" s="92" t="s">
        <v>493</v>
      </c>
      <c r="H56" s="5"/>
    </row>
    <row r="57" spans="1:8" ht="14.1" customHeight="1" x14ac:dyDescent="0.25">
      <c r="A57" s="91">
        <v>52</v>
      </c>
      <c r="B57" s="92" t="s">
        <v>392</v>
      </c>
      <c r="C57" s="92" t="s">
        <v>494</v>
      </c>
      <c r="D57" s="4"/>
      <c r="E57" s="92">
        <f>IRR_RBS2Q!D187:E187</f>
        <v>0</v>
      </c>
      <c r="F57" s="4"/>
      <c r="G57" s="92" t="s">
        <v>495</v>
      </c>
      <c r="H57" s="5"/>
    </row>
    <row r="58" spans="1:8" ht="14.1" customHeight="1" x14ac:dyDescent="0.25">
      <c r="A58" s="91">
        <v>53</v>
      </c>
      <c r="B58" s="92" t="s">
        <v>392</v>
      </c>
      <c r="C58" s="92" t="s">
        <v>496</v>
      </c>
      <c r="D58" s="4"/>
      <c r="E58" s="92">
        <f>IRR_RBS2Q!D188:E188</f>
        <v>0</v>
      </c>
      <c r="F58" s="4"/>
      <c r="G58" s="92" t="s">
        <v>497</v>
      </c>
      <c r="H58" s="5"/>
    </row>
    <row r="59" spans="1:8" ht="14.1" customHeight="1" x14ac:dyDescent="0.25">
      <c r="A59" s="91">
        <v>54</v>
      </c>
      <c r="B59" s="92" t="s">
        <v>392</v>
      </c>
      <c r="C59" s="92" t="s">
        <v>498</v>
      </c>
      <c r="D59" s="4"/>
      <c r="E59" s="92">
        <f>IRR_RBS2Q!D189:E189</f>
        <v>0</v>
      </c>
      <c r="F59" s="4"/>
      <c r="G59" s="92" t="s">
        <v>499</v>
      </c>
      <c r="H59" s="5"/>
    </row>
    <row r="60" spans="1:8" ht="14.1" customHeight="1" x14ac:dyDescent="0.25">
      <c r="A60" s="91">
        <v>55</v>
      </c>
      <c r="B60" s="92" t="s">
        <v>392</v>
      </c>
      <c r="C60" s="92" t="s">
        <v>500</v>
      </c>
      <c r="D60" s="92">
        <f>IRR_RBS6Q!E11</f>
        <v>0</v>
      </c>
      <c r="E60" s="4"/>
      <c r="F60" s="4"/>
      <c r="G60" s="92" t="s">
        <v>501</v>
      </c>
      <c r="H60" s="5"/>
    </row>
    <row r="61" spans="1:8" ht="14.1" customHeight="1" x14ac:dyDescent="0.25">
      <c r="A61" s="91">
        <v>56</v>
      </c>
      <c r="B61" s="92" t="s">
        <v>392</v>
      </c>
      <c r="C61" s="92" t="s">
        <v>502</v>
      </c>
      <c r="D61" s="92">
        <f>IRR_RBS6Q!E12</f>
        <v>0</v>
      </c>
      <c r="E61" s="4"/>
      <c r="F61" s="4"/>
      <c r="G61" s="92" t="s">
        <v>503</v>
      </c>
      <c r="H61" s="5"/>
    </row>
    <row r="62" spans="1:8" ht="14.1" customHeight="1" x14ac:dyDescent="0.25">
      <c r="A62" s="91">
        <v>57</v>
      </c>
      <c r="B62" s="92" t="s">
        <v>392</v>
      </c>
      <c r="C62" s="92" t="s">
        <v>504</v>
      </c>
      <c r="D62" s="92">
        <f>SUM(IRR_RBS1Q!C88:L88)+SUM(IRR_RBS1Q!C90:L90)</f>
        <v>0</v>
      </c>
      <c r="E62" s="92">
        <f>SUM(IRR_RBS1Q!C79:L79)+SUM(IRR_RBS1Q!C81:L81)</f>
        <v>0</v>
      </c>
      <c r="F62" s="92" t="str">
        <f t="shared" ref="F62:F65" si="3">IF(D62&lt;=E62,"Pass","Fail")</f>
        <v>Pass</v>
      </c>
      <c r="G62" s="93" t="s">
        <v>505</v>
      </c>
      <c r="H62" s="5"/>
    </row>
    <row r="63" spans="1:8" ht="14.1" customHeight="1" x14ac:dyDescent="0.25">
      <c r="A63" s="91">
        <v>58</v>
      </c>
      <c r="B63" s="92" t="s">
        <v>392</v>
      </c>
      <c r="C63" s="92" t="s">
        <v>506</v>
      </c>
      <c r="D63" s="92">
        <f>SUM(IRR_RBS1Q!C89:L89)+SUM(IRR_RBS1Q!C91:L91)</f>
        <v>0</v>
      </c>
      <c r="E63" s="92">
        <f>SUM(IRR_RBS1Q!C80:L80)+SUM(IRR_RBS1Q!C82:L82)</f>
        <v>0</v>
      </c>
      <c r="F63" s="92" t="str">
        <f t="shared" si="3"/>
        <v>Pass</v>
      </c>
      <c r="G63" s="93" t="s">
        <v>507</v>
      </c>
      <c r="H63" s="5"/>
    </row>
    <row r="64" spans="1:8" ht="14.1" customHeight="1" x14ac:dyDescent="0.25">
      <c r="A64" s="91">
        <v>59</v>
      </c>
      <c r="B64" s="92" t="s">
        <v>392</v>
      </c>
      <c r="C64" s="92" t="s">
        <v>508</v>
      </c>
      <c r="D64" s="92">
        <f>SUM(IRR_RBS1Q!C92:L92)+SUM(IRR_RBS1Q!C94:L94)</f>
        <v>0</v>
      </c>
      <c r="E64" s="92">
        <f>SUM(IRR_RBS1Q!C83:L83)+SUM(IRR_RBS1Q!C85:L85)</f>
        <v>0</v>
      </c>
      <c r="F64" s="92" t="str">
        <f t="shared" si="3"/>
        <v>Pass</v>
      </c>
      <c r="G64" s="93" t="s">
        <v>509</v>
      </c>
      <c r="H64" s="5"/>
    </row>
    <row r="65" spans="1:8" ht="14.1" customHeight="1" x14ac:dyDescent="0.25">
      <c r="A65" s="91">
        <v>60</v>
      </c>
      <c r="B65" s="92" t="s">
        <v>392</v>
      </c>
      <c r="C65" s="92" t="s">
        <v>510</v>
      </c>
      <c r="D65" s="92">
        <f>SUM(IRR_RBS1Q!C93:L93)+SUM(IRR_RBS1Q!C95:L95)</f>
        <v>0</v>
      </c>
      <c r="E65" s="92">
        <f>SUM(IRR_RBS1Q!C84:L84)+SUM(IRR_RBS1Q!C86:L86)</f>
        <v>0</v>
      </c>
      <c r="F65" s="92" t="str">
        <f t="shared" si="3"/>
        <v>Pass</v>
      </c>
      <c r="G65" s="93" t="s">
        <v>511</v>
      </c>
      <c r="H65" s="5"/>
    </row>
    <row r="66" spans="1:8" ht="14.1" customHeight="1" x14ac:dyDescent="0.25">
      <c r="A66" s="91">
        <v>61</v>
      </c>
      <c r="B66" s="95" t="s">
        <v>392</v>
      </c>
      <c r="C66" s="92" t="s">
        <v>512</v>
      </c>
      <c r="D66" s="4"/>
      <c r="E66" s="4"/>
      <c r="F66" s="92"/>
      <c r="G66" s="93" t="s">
        <v>513</v>
      </c>
      <c r="H66" s="5"/>
    </row>
    <row r="67" spans="1:8" ht="14.1" customHeight="1" x14ac:dyDescent="0.25">
      <c r="A67" s="91">
        <v>62</v>
      </c>
      <c r="B67" s="95" t="s">
        <v>392</v>
      </c>
      <c r="C67" s="92" t="s">
        <v>514</v>
      </c>
      <c r="D67" s="4"/>
      <c r="E67" s="4"/>
      <c r="F67" s="92"/>
      <c r="G67" s="93" t="s">
        <v>515</v>
      </c>
      <c r="H67" s="5"/>
    </row>
    <row r="68" spans="1:8" ht="14.1" customHeight="1" x14ac:dyDescent="0.25">
      <c r="A68" s="91">
        <v>63</v>
      </c>
      <c r="B68" s="95" t="s">
        <v>392</v>
      </c>
      <c r="C68" s="92" t="s">
        <v>516</v>
      </c>
      <c r="D68" s="4"/>
      <c r="E68" s="4"/>
      <c r="F68" s="92"/>
      <c r="G68" s="93" t="s">
        <v>517</v>
      </c>
      <c r="H68" s="5"/>
    </row>
    <row r="69" spans="1:8" ht="14.1" customHeight="1" x14ac:dyDescent="0.25">
      <c r="A69" s="91">
        <v>64</v>
      </c>
      <c r="B69" s="95" t="s">
        <v>392</v>
      </c>
      <c r="C69" s="92" t="s">
        <v>518</v>
      </c>
      <c r="D69" s="4"/>
      <c r="E69" s="4"/>
      <c r="F69" s="92"/>
      <c r="G69" s="93" t="s">
        <v>519</v>
      </c>
      <c r="H69" s="5"/>
    </row>
    <row r="70" spans="1:8" ht="14.1" customHeight="1" x14ac:dyDescent="0.25">
      <c r="A70" s="91">
        <v>65</v>
      </c>
      <c r="B70" s="95" t="s">
        <v>392</v>
      </c>
      <c r="C70" s="92" t="s">
        <v>520</v>
      </c>
      <c r="D70" s="4"/>
      <c r="E70" s="4"/>
      <c r="F70" s="92"/>
      <c r="G70" s="93" t="s">
        <v>521</v>
      </c>
      <c r="H70" s="5"/>
    </row>
    <row r="71" spans="1:8" ht="14.1" customHeight="1" x14ac:dyDescent="0.25">
      <c r="A71" s="91">
        <v>66</v>
      </c>
      <c r="B71" s="95" t="s">
        <v>392</v>
      </c>
      <c r="C71" s="92" t="s">
        <v>522</v>
      </c>
      <c r="D71" s="4"/>
      <c r="E71" s="4"/>
      <c r="F71" s="92"/>
      <c r="G71" s="93" t="s">
        <v>523</v>
      </c>
      <c r="H71" s="5"/>
    </row>
    <row r="72" spans="1:8" ht="14.1" customHeight="1" x14ac:dyDescent="0.25">
      <c r="A72" s="91">
        <v>67</v>
      </c>
      <c r="B72" s="95" t="s">
        <v>392</v>
      </c>
      <c r="C72" s="92" t="s">
        <v>524</v>
      </c>
      <c r="D72" s="4"/>
      <c r="E72" s="4"/>
      <c r="F72" s="92"/>
      <c r="G72" s="93" t="s">
        <v>525</v>
      </c>
      <c r="H72" s="5"/>
    </row>
    <row r="73" spans="1:8" ht="14.1" customHeight="1" x14ac:dyDescent="0.25">
      <c r="A73" s="91">
        <v>68</v>
      </c>
      <c r="B73" s="92" t="s">
        <v>392</v>
      </c>
      <c r="C73" s="92" t="s">
        <v>526</v>
      </c>
      <c r="D73" s="92" t="e">
        <f>((IRR_RBS4Q!E31+IRR_RBS4Q!D31)/IRR_RBS4Q!C31)</f>
        <v>#DIV/0!</v>
      </c>
      <c r="E73" s="92">
        <f>IRR_RBS4Q!C13</f>
        <v>0</v>
      </c>
      <c r="F73" s="92" t="e">
        <f>IF(D73=E73,"Pass","Fail")</f>
        <v>#DIV/0!</v>
      </c>
      <c r="G73" s="92" t="s">
        <v>527</v>
      </c>
      <c r="H73" s="5"/>
    </row>
    <row r="74" spans="1:8" ht="14.1" customHeight="1" x14ac:dyDescent="0.25">
      <c r="A74" s="91">
        <v>69</v>
      </c>
      <c r="B74" s="92" t="s">
        <v>392</v>
      </c>
      <c r="C74" s="92" t="s">
        <v>528</v>
      </c>
      <c r="D74" s="92" t="e">
        <f>((IRR_RBS4Q!E32+IRR_RBS4Q!D32)/IRR_RBS4Q!C32)</f>
        <v>#DIV/0!</v>
      </c>
      <c r="E74" s="92">
        <f>IRR_RBS4Q!C14</f>
        <v>0</v>
      </c>
      <c r="F74" s="92" t="e">
        <f t="shared" ref="F74:F94" si="4">IF(D74=E74,"Pass","Fail")</f>
        <v>#DIV/0!</v>
      </c>
      <c r="G74" s="92" t="s">
        <v>529</v>
      </c>
      <c r="H74" s="5"/>
    </row>
    <row r="75" spans="1:8" ht="14.1" customHeight="1" x14ac:dyDescent="0.25">
      <c r="A75" s="91">
        <v>70</v>
      </c>
      <c r="B75" s="92" t="s">
        <v>392</v>
      </c>
      <c r="C75" s="92" t="s">
        <v>530</v>
      </c>
      <c r="D75" s="92" t="e">
        <f>((IRR_RBS4Q!E33+IRR_RBS4Q!D33)/IRR_RBS4Q!C33)</f>
        <v>#DIV/0!</v>
      </c>
      <c r="E75" s="92">
        <f>IRR_RBS4Q!C15</f>
        <v>0</v>
      </c>
      <c r="F75" s="92" t="e">
        <f t="shared" si="4"/>
        <v>#DIV/0!</v>
      </c>
      <c r="G75" s="92" t="s">
        <v>531</v>
      </c>
      <c r="H75" s="5"/>
    </row>
    <row r="76" spans="1:8" ht="14.1" customHeight="1" x14ac:dyDescent="0.25">
      <c r="A76" s="91">
        <v>71</v>
      </c>
      <c r="B76" s="92" t="s">
        <v>392</v>
      </c>
      <c r="C76" s="92" t="s">
        <v>532</v>
      </c>
      <c r="D76" s="92" t="e">
        <f>((IRR_RBS4Q!E34+IRR_RBS4Q!D34)/IRR_RBS4Q!C34)</f>
        <v>#DIV/0!</v>
      </c>
      <c r="E76" s="92">
        <f>IRR_RBS4Q!C16</f>
        <v>0</v>
      </c>
      <c r="F76" s="92" t="e">
        <f t="shared" si="4"/>
        <v>#DIV/0!</v>
      </c>
      <c r="G76" s="92" t="s">
        <v>533</v>
      </c>
      <c r="H76" s="5"/>
    </row>
    <row r="77" spans="1:8" ht="14.1" customHeight="1" x14ac:dyDescent="0.25">
      <c r="A77" s="91">
        <v>72</v>
      </c>
      <c r="B77" s="92" t="s">
        <v>392</v>
      </c>
      <c r="C77" s="92" t="s">
        <v>534</v>
      </c>
      <c r="D77" s="92" t="e">
        <f>((IRR_RBS4Q!E35+IRR_RBS4Q!D35)/IRR_RBS4Q!C35)</f>
        <v>#DIV/0!</v>
      </c>
      <c r="E77" s="92">
        <f>IRR_RBS4Q!C17</f>
        <v>0</v>
      </c>
      <c r="F77" s="92" t="e">
        <f t="shared" si="4"/>
        <v>#DIV/0!</v>
      </c>
      <c r="G77" s="92" t="s">
        <v>535</v>
      </c>
      <c r="H77" s="5"/>
    </row>
    <row r="78" spans="1:8" ht="14.1" customHeight="1" x14ac:dyDescent="0.25">
      <c r="A78" s="91">
        <v>73</v>
      </c>
      <c r="B78" s="92" t="s">
        <v>392</v>
      </c>
      <c r="C78" s="92" t="s">
        <v>536</v>
      </c>
      <c r="D78" s="92" t="e">
        <f>((IRR_RBS4Q!E36+IRR_RBS4Q!D36)/IRR_RBS4Q!C36)</f>
        <v>#DIV/0!</v>
      </c>
      <c r="E78" s="92">
        <f>IRR_RBS4Q!C18</f>
        <v>0</v>
      </c>
      <c r="F78" s="92" t="e">
        <f t="shared" si="4"/>
        <v>#DIV/0!</v>
      </c>
      <c r="G78" s="92" t="s">
        <v>537</v>
      </c>
      <c r="H78" s="5"/>
    </row>
    <row r="79" spans="1:8" ht="14.1" customHeight="1" x14ac:dyDescent="0.25">
      <c r="A79" s="91">
        <v>74</v>
      </c>
      <c r="B79" s="92" t="s">
        <v>392</v>
      </c>
      <c r="C79" s="92" t="s">
        <v>538</v>
      </c>
      <c r="D79" s="92" t="e">
        <f>((IRR_RBS4Q!E37+IRR_RBS4Q!D37)/IRR_RBS4Q!C37)</f>
        <v>#DIV/0!</v>
      </c>
      <c r="E79" s="92">
        <f>IRR_RBS4Q!C19</f>
        <v>0</v>
      </c>
      <c r="F79" s="92" t="e">
        <f t="shared" si="4"/>
        <v>#DIV/0!</v>
      </c>
      <c r="G79" s="92" t="s">
        <v>539</v>
      </c>
      <c r="H79" s="5"/>
    </row>
    <row r="80" spans="1:8" ht="14.1" customHeight="1" x14ac:dyDescent="0.25">
      <c r="A80" s="91">
        <v>75</v>
      </c>
      <c r="B80" s="92" t="s">
        <v>392</v>
      </c>
      <c r="C80" s="92" t="s">
        <v>540</v>
      </c>
      <c r="D80" s="92" t="e">
        <f>((IRR_RBS4Q!E38+IRR_RBS4Q!D38)/IRR_RBS4Q!C38)</f>
        <v>#DIV/0!</v>
      </c>
      <c r="E80" s="92">
        <f>IRR_RBS4Q!C20</f>
        <v>0</v>
      </c>
      <c r="F80" s="92" t="e">
        <f t="shared" si="4"/>
        <v>#DIV/0!</v>
      </c>
      <c r="G80" s="92" t="s">
        <v>541</v>
      </c>
      <c r="H80" s="5"/>
    </row>
    <row r="81" spans="1:8" ht="14.1" customHeight="1" x14ac:dyDescent="0.25">
      <c r="A81" s="91">
        <v>76</v>
      </c>
      <c r="B81" s="92" t="s">
        <v>392</v>
      </c>
      <c r="C81" s="92" t="s">
        <v>542</v>
      </c>
      <c r="D81" s="92" t="e">
        <f>((IRR_RBS4Q!E39+IRR_RBS4Q!D39)/IRR_RBS4Q!C39)</f>
        <v>#DIV/0!</v>
      </c>
      <c r="E81" s="92">
        <f>IRR_RBS4Q!C21</f>
        <v>0</v>
      </c>
      <c r="F81" s="92" t="e">
        <f t="shared" si="4"/>
        <v>#DIV/0!</v>
      </c>
      <c r="G81" s="92" t="s">
        <v>543</v>
      </c>
      <c r="H81" s="5"/>
    </row>
    <row r="82" spans="1:8" ht="14.1" customHeight="1" x14ac:dyDescent="0.25">
      <c r="A82" s="91">
        <v>77</v>
      </c>
      <c r="B82" s="92" t="s">
        <v>392</v>
      </c>
      <c r="C82" s="92" t="s">
        <v>544</v>
      </c>
      <c r="D82" s="92" t="e">
        <f>((IRR_RBS4Q!E40+IRR_RBS4Q!D40)/IRR_RBS4Q!C40)</f>
        <v>#DIV/0!</v>
      </c>
      <c r="E82" s="92">
        <f>IRR_RBS4Q!C22</f>
        <v>0</v>
      </c>
      <c r="F82" s="92" t="e">
        <f t="shared" si="4"/>
        <v>#DIV/0!</v>
      </c>
      <c r="G82" s="92" t="s">
        <v>545</v>
      </c>
      <c r="H82" s="5"/>
    </row>
    <row r="83" spans="1:8" ht="14.1" customHeight="1" x14ac:dyDescent="0.25">
      <c r="A83" s="91">
        <v>78</v>
      </c>
      <c r="B83" s="92" t="s">
        <v>392</v>
      </c>
      <c r="C83" s="92" t="s">
        <v>546</v>
      </c>
      <c r="D83" s="92" t="e">
        <f>((IRR_RBS4Q!E41+IRR_RBS4Q!D41)/IRR_RBS4Q!C41)</f>
        <v>#DIV/0!</v>
      </c>
      <c r="E83" s="92">
        <f>IRR_RBS4Q!C23</f>
        <v>0</v>
      </c>
      <c r="F83" s="92" t="e">
        <f t="shared" si="4"/>
        <v>#DIV/0!</v>
      </c>
      <c r="G83" s="92" t="s">
        <v>547</v>
      </c>
      <c r="H83" s="5"/>
    </row>
    <row r="84" spans="1:8" ht="14.1" customHeight="1" x14ac:dyDescent="0.25">
      <c r="A84" s="91">
        <v>79</v>
      </c>
      <c r="B84" s="92" t="s">
        <v>392</v>
      </c>
      <c r="C84" s="92" t="s">
        <v>548</v>
      </c>
      <c r="D84" s="92" t="e">
        <f>((IRR_RBS4Q!H31+IRR_RBS4Q!G31)/IRR_RBS4Q!F31)</f>
        <v>#DIV/0!</v>
      </c>
      <c r="E84" s="92">
        <f>IRR_RBS4Q!D13</f>
        <v>0</v>
      </c>
      <c r="F84" s="92" t="e">
        <f t="shared" si="4"/>
        <v>#DIV/0!</v>
      </c>
      <c r="G84" s="92" t="s">
        <v>549</v>
      </c>
      <c r="H84" s="5"/>
    </row>
    <row r="85" spans="1:8" ht="14.1" customHeight="1" x14ac:dyDescent="0.25">
      <c r="A85" s="91">
        <v>80</v>
      </c>
      <c r="B85" s="92" t="s">
        <v>392</v>
      </c>
      <c r="C85" s="92" t="s">
        <v>550</v>
      </c>
      <c r="D85" s="92" t="e">
        <f>((IRR_RBS4Q!H32+IRR_RBS4Q!G32)/IRR_RBS4Q!F32)</f>
        <v>#DIV/0!</v>
      </c>
      <c r="E85" s="92">
        <f>IRR_RBS4Q!D14</f>
        <v>0</v>
      </c>
      <c r="F85" s="92" t="e">
        <f t="shared" si="4"/>
        <v>#DIV/0!</v>
      </c>
      <c r="G85" s="92" t="s">
        <v>551</v>
      </c>
      <c r="H85" s="5"/>
    </row>
    <row r="86" spans="1:8" ht="14.1" customHeight="1" x14ac:dyDescent="0.25">
      <c r="A86" s="91">
        <v>81</v>
      </c>
      <c r="B86" s="92" t="s">
        <v>392</v>
      </c>
      <c r="C86" s="92" t="s">
        <v>552</v>
      </c>
      <c r="D86" s="92" t="e">
        <f>((IRR_RBS4Q!H33+IRR_RBS4Q!G33)/IRR_RBS4Q!F33)</f>
        <v>#DIV/0!</v>
      </c>
      <c r="E86" s="92">
        <f>IRR_RBS4Q!D15</f>
        <v>0</v>
      </c>
      <c r="F86" s="92" t="e">
        <f t="shared" si="4"/>
        <v>#DIV/0!</v>
      </c>
      <c r="G86" s="92" t="s">
        <v>553</v>
      </c>
      <c r="H86" s="5"/>
    </row>
    <row r="87" spans="1:8" ht="14.1" customHeight="1" x14ac:dyDescent="0.25">
      <c r="A87" s="91">
        <v>82</v>
      </c>
      <c r="B87" s="92" t="s">
        <v>392</v>
      </c>
      <c r="C87" s="92" t="s">
        <v>554</v>
      </c>
      <c r="D87" s="92" t="e">
        <f>((IRR_RBS4Q!H34+IRR_RBS4Q!G34)/IRR_RBS4Q!F34)</f>
        <v>#DIV/0!</v>
      </c>
      <c r="E87" s="92">
        <f>IRR_RBS4Q!D16</f>
        <v>0</v>
      </c>
      <c r="F87" s="92" t="e">
        <f t="shared" si="4"/>
        <v>#DIV/0!</v>
      </c>
      <c r="G87" s="92" t="s">
        <v>555</v>
      </c>
      <c r="H87" s="5"/>
    </row>
    <row r="88" spans="1:8" ht="14.1" customHeight="1" x14ac:dyDescent="0.25">
      <c r="A88" s="91">
        <v>83</v>
      </c>
      <c r="B88" s="92" t="s">
        <v>392</v>
      </c>
      <c r="C88" s="92" t="s">
        <v>556</v>
      </c>
      <c r="D88" s="92" t="e">
        <f>((IRR_RBS4Q!H35+IRR_RBS4Q!G35)/IRR_RBS4Q!F35)</f>
        <v>#DIV/0!</v>
      </c>
      <c r="E88" s="92">
        <f>IRR_RBS4Q!D17</f>
        <v>0</v>
      </c>
      <c r="F88" s="92" t="e">
        <f t="shared" si="4"/>
        <v>#DIV/0!</v>
      </c>
      <c r="G88" s="92" t="s">
        <v>557</v>
      </c>
      <c r="H88" s="5"/>
    </row>
    <row r="89" spans="1:8" ht="14.1" customHeight="1" x14ac:dyDescent="0.25">
      <c r="A89" s="91">
        <v>84</v>
      </c>
      <c r="B89" s="92" t="s">
        <v>392</v>
      </c>
      <c r="C89" s="92" t="s">
        <v>558</v>
      </c>
      <c r="D89" s="92" t="e">
        <f>((IRR_RBS4Q!H36+IRR_RBS4Q!G36)/IRR_RBS4Q!F36)</f>
        <v>#DIV/0!</v>
      </c>
      <c r="E89" s="92">
        <f>IRR_RBS4Q!D18</f>
        <v>0</v>
      </c>
      <c r="F89" s="92" t="e">
        <f t="shared" si="4"/>
        <v>#DIV/0!</v>
      </c>
      <c r="G89" s="92" t="s">
        <v>559</v>
      </c>
      <c r="H89" s="5"/>
    </row>
    <row r="90" spans="1:8" ht="14.1" customHeight="1" x14ac:dyDescent="0.25">
      <c r="A90" s="91">
        <v>85</v>
      </c>
      <c r="B90" s="92" t="s">
        <v>392</v>
      </c>
      <c r="C90" s="92" t="s">
        <v>560</v>
      </c>
      <c r="D90" s="92" t="e">
        <f>((IRR_RBS4Q!H37+IRR_RBS4Q!G37)/IRR_RBS4Q!F37)</f>
        <v>#DIV/0!</v>
      </c>
      <c r="E90" s="92">
        <f>IRR_RBS4Q!D19</f>
        <v>0</v>
      </c>
      <c r="F90" s="92" t="e">
        <f t="shared" si="4"/>
        <v>#DIV/0!</v>
      </c>
      <c r="G90" s="92" t="s">
        <v>561</v>
      </c>
      <c r="H90" s="5"/>
    </row>
    <row r="91" spans="1:8" ht="14.1" customHeight="1" x14ac:dyDescent="0.25">
      <c r="A91" s="91">
        <v>86</v>
      </c>
      <c r="B91" s="92" t="s">
        <v>392</v>
      </c>
      <c r="C91" s="92" t="s">
        <v>562</v>
      </c>
      <c r="D91" s="92" t="e">
        <f>((IRR_RBS4Q!H38+IRR_RBS4Q!G38)/IRR_RBS4Q!F38)</f>
        <v>#DIV/0!</v>
      </c>
      <c r="E91" s="92">
        <f>IRR_RBS4Q!D20</f>
        <v>0</v>
      </c>
      <c r="F91" s="92" t="e">
        <f t="shared" si="4"/>
        <v>#DIV/0!</v>
      </c>
      <c r="G91" s="92" t="s">
        <v>563</v>
      </c>
      <c r="H91" s="5"/>
    </row>
    <row r="92" spans="1:8" ht="14.1" customHeight="1" x14ac:dyDescent="0.25">
      <c r="A92" s="91">
        <v>87</v>
      </c>
      <c r="B92" s="92" t="s">
        <v>392</v>
      </c>
      <c r="C92" s="92" t="s">
        <v>564</v>
      </c>
      <c r="D92" s="92" t="e">
        <f>((IRR_RBS4Q!H39+IRR_RBS4Q!G39)/IRR_RBS4Q!F39)</f>
        <v>#DIV/0!</v>
      </c>
      <c r="E92" s="92">
        <f>IRR_RBS4Q!D21</f>
        <v>0</v>
      </c>
      <c r="F92" s="92" t="e">
        <f t="shared" si="4"/>
        <v>#DIV/0!</v>
      </c>
      <c r="G92" s="92" t="s">
        <v>565</v>
      </c>
      <c r="H92" s="5"/>
    </row>
    <row r="93" spans="1:8" ht="14.1" customHeight="1" x14ac:dyDescent="0.25">
      <c r="A93" s="91">
        <v>88</v>
      </c>
      <c r="B93" s="92" t="s">
        <v>392</v>
      </c>
      <c r="C93" s="92" t="s">
        <v>566</v>
      </c>
      <c r="D93" s="92" t="e">
        <f>((IRR_RBS4Q!H40+IRR_RBS4Q!G40)/IRR_RBS4Q!F40)</f>
        <v>#DIV/0!</v>
      </c>
      <c r="E93" s="92">
        <f>IRR_RBS4Q!D22</f>
        <v>0</v>
      </c>
      <c r="F93" s="92" t="e">
        <f t="shared" si="4"/>
        <v>#DIV/0!</v>
      </c>
      <c r="G93" s="92" t="s">
        <v>567</v>
      </c>
      <c r="H93" s="5"/>
    </row>
    <row r="94" spans="1:8" ht="14.1" customHeight="1" x14ac:dyDescent="0.25">
      <c r="A94" s="91">
        <v>89</v>
      </c>
      <c r="B94" s="92" t="s">
        <v>392</v>
      </c>
      <c r="C94" s="92" t="s">
        <v>568</v>
      </c>
      <c r="D94" s="92" t="e">
        <f>((IRR_RBS4Q!H41+IRR_RBS4Q!G41)/IRR_RBS4Q!F41)</f>
        <v>#DIV/0!</v>
      </c>
      <c r="E94" s="92">
        <f>IRR_RBS4Q!D23</f>
        <v>0</v>
      </c>
      <c r="F94" s="92" t="e">
        <f t="shared" si="4"/>
        <v>#DIV/0!</v>
      </c>
      <c r="G94" s="92" t="s">
        <v>569</v>
      </c>
      <c r="H94" s="5"/>
    </row>
    <row r="95" spans="1:8" ht="14.1" customHeight="1" x14ac:dyDescent="0.25">
      <c r="A95" s="91">
        <v>90</v>
      </c>
      <c r="B95" s="92" t="s">
        <v>420</v>
      </c>
      <c r="C95" s="92" t="s">
        <v>570</v>
      </c>
      <c r="D95" s="4"/>
      <c r="E95" s="4"/>
      <c r="F95" s="4"/>
      <c r="G95" s="92" t="s">
        <v>571</v>
      </c>
      <c r="H95" s="5"/>
    </row>
    <row r="96" spans="1:8" ht="14.1" customHeight="1" x14ac:dyDescent="0.25">
      <c r="A96" s="91">
        <v>91</v>
      </c>
      <c r="B96" s="92" t="s">
        <v>420</v>
      </c>
      <c r="C96" s="92" t="s">
        <v>572</v>
      </c>
      <c r="D96" s="4"/>
      <c r="E96" s="4"/>
      <c r="F96" s="4"/>
      <c r="G96" s="92" t="s">
        <v>573</v>
      </c>
      <c r="H96" s="5"/>
    </row>
    <row r="97" spans="1:8" ht="14.1" customHeight="1" x14ac:dyDescent="0.25">
      <c r="A97" s="91">
        <v>92</v>
      </c>
      <c r="B97" s="92" t="s">
        <v>420</v>
      </c>
      <c r="C97" s="92" t="s">
        <v>574</v>
      </c>
      <c r="D97" s="4"/>
      <c r="E97" s="4"/>
      <c r="F97" s="4"/>
      <c r="G97" s="92" t="s">
        <v>575</v>
      </c>
      <c r="H97" s="5"/>
    </row>
    <row r="98" spans="1:8" ht="14.1" customHeight="1" x14ac:dyDescent="0.25">
      <c r="A98" s="91">
        <v>93</v>
      </c>
      <c r="B98" s="92" t="s">
        <v>420</v>
      </c>
      <c r="C98" s="92" t="s">
        <v>576</v>
      </c>
      <c r="D98" s="4"/>
      <c r="E98" s="4"/>
      <c r="F98" s="4"/>
      <c r="G98" s="92" t="s">
        <v>577</v>
      </c>
      <c r="H98" s="5"/>
    </row>
    <row r="99" spans="1:8" ht="14.1" customHeight="1" x14ac:dyDescent="0.25">
      <c r="A99" s="91">
        <v>94</v>
      </c>
      <c r="B99" s="92" t="s">
        <v>420</v>
      </c>
      <c r="C99" s="92" t="s">
        <v>578</v>
      </c>
      <c r="D99" s="4"/>
      <c r="E99" s="4"/>
      <c r="F99" s="4"/>
      <c r="G99" s="92" t="s">
        <v>579</v>
      </c>
      <c r="H99" s="5"/>
    </row>
    <row r="100" spans="1:8" ht="14.1" customHeight="1" x14ac:dyDescent="0.25">
      <c r="A100" s="91">
        <v>95</v>
      </c>
      <c r="B100" s="92" t="s">
        <v>420</v>
      </c>
      <c r="C100" s="92" t="s">
        <v>580</v>
      </c>
      <c r="D100" s="4"/>
      <c r="E100" s="4"/>
      <c r="F100" s="4"/>
      <c r="G100" s="92" t="s">
        <v>581</v>
      </c>
      <c r="H100" s="5"/>
    </row>
    <row r="101" spans="1:8" ht="14.1" customHeight="1" x14ac:dyDescent="0.25">
      <c r="A101" s="91">
        <v>96</v>
      </c>
      <c r="B101" s="92" t="s">
        <v>420</v>
      </c>
      <c r="C101" s="92" t="s">
        <v>582</v>
      </c>
      <c r="D101" s="4"/>
      <c r="E101" s="4"/>
      <c r="F101" s="4"/>
      <c r="G101" s="92" t="s">
        <v>583</v>
      </c>
      <c r="H101" s="5"/>
    </row>
    <row r="102" spans="1:8" ht="14.1" customHeight="1" x14ac:dyDescent="0.25">
      <c r="A102" s="91">
        <v>97</v>
      </c>
      <c r="B102" s="92" t="s">
        <v>420</v>
      </c>
      <c r="C102" s="92" t="s">
        <v>584</v>
      </c>
      <c r="D102" s="4"/>
      <c r="E102" s="4"/>
      <c r="F102" s="4"/>
      <c r="G102" s="92" t="s">
        <v>585</v>
      </c>
      <c r="H102" s="5"/>
    </row>
    <row r="103" spans="1:8" ht="14.1" customHeight="1" x14ac:dyDescent="0.25">
      <c r="A103" s="91">
        <v>98</v>
      </c>
      <c r="B103" s="92" t="s">
        <v>420</v>
      </c>
      <c r="C103" s="92" t="s">
        <v>586</v>
      </c>
      <c r="D103" s="4"/>
      <c r="E103" s="4"/>
      <c r="F103" s="4"/>
      <c r="G103" s="92" t="s">
        <v>587</v>
      </c>
      <c r="H103" s="5"/>
    </row>
    <row r="104" spans="1:8" ht="14.1" customHeight="1" x14ac:dyDescent="0.25">
      <c r="A104" s="91">
        <v>99</v>
      </c>
      <c r="B104" s="92" t="s">
        <v>420</v>
      </c>
      <c r="C104" s="92" t="s">
        <v>588</v>
      </c>
      <c r="D104" s="4"/>
      <c r="E104" s="4"/>
      <c r="F104" s="4"/>
      <c r="G104" s="92" t="s">
        <v>589</v>
      </c>
      <c r="H104" s="5"/>
    </row>
    <row r="105" spans="1:8" ht="14.1" customHeight="1" x14ac:dyDescent="0.25">
      <c r="A105" s="91">
        <v>100</v>
      </c>
      <c r="B105" s="92" t="s">
        <v>420</v>
      </c>
      <c r="C105" s="92" t="s">
        <v>590</v>
      </c>
      <c r="D105" s="4"/>
      <c r="E105" s="4"/>
      <c r="F105" s="4"/>
      <c r="G105" s="92" t="s">
        <v>591</v>
      </c>
      <c r="H105" s="5"/>
    </row>
    <row r="106" spans="1:8" ht="14.1" customHeight="1" x14ac:dyDescent="0.25">
      <c r="A106" s="91">
        <v>101</v>
      </c>
      <c r="B106" s="92" t="s">
        <v>392</v>
      </c>
      <c r="C106" s="92" t="s">
        <v>592</v>
      </c>
      <c r="D106" s="92">
        <f>IRR_RBS3Q!C43</f>
        <v>0</v>
      </c>
      <c r="E106" s="92">
        <f>IRR_RBS3Q!C42</f>
        <v>0</v>
      </c>
      <c r="F106" s="92" t="str">
        <f>IF(D106&gt;0,IF(E106&gt;0,"Pass","Fail"),"Pass")</f>
        <v>Pass</v>
      </c>
      <c r="G106" s="92" t="s">
        <v>593</v>
      </c>
      <c r="H106" s="5"/>
    </row>
    <row r="107" spans="1:8" ht="14.1" customHeight="1" x14ac:dyDescent="0.25">
      <c r="A107" s="91">
        <v>102</v>
      </c>
      <c r="B107" s="92" t="s">
        <v>392</v>
      </c>
      <c r="C107" s="92" t="s">
        <v>594</v>
      </c>
      <c r="D107" s="92">
        <f>IRR_RBS3Q!C65</f>
        <v>0</v>
      </c>
      <c r="E107" s="92">
        <f>IRR_RBS3Q!C59</f>
        <v>0</v>
      </c>
      <c r="F107" s="92" t="str">
        <f t="shared" ref="F107:F117" si="5">IF(D107&gt;0,IF(E107&gt;0,"Pass","Fail"),"Pass")</f>
        <v>Pass</v>
      </c>
      <c r="G107" s="92" t="s">
        <v>169</v>
      </c>
      <c r="H107" s="5"/>
    </row>
    <row r="108" spans="1:8" ht="14.1" customHeight="1" x14ac:dyDescent="0.25">
      <c r="A108" s="91">
        <v>103</v>
      </c>
      <c r="B108" s="92" t="s">
        <v>392</v>
      </c>
      <c r="C108" s="92" t="s">
        <v>595</v>
      </c>
      <c r="D108" s="92">
        <f>IRR_RBS3Q!C66</f>
        <v>0</v>
      </c>
      <c r="E108" s="92">
        <f>IRR_RBS3Q!C60</f>
        <v>0</v>
      </c>
      <c r="F108" s="92" t="str">
        <f t="shared" si="5"/>
        <v>Pass</v>
      </c>
      <c r="G108" s="92" t="s">
        <v>170</v>
      </c>
      <c r="H108" s="5"/>
    </row>
    <row r="109" spans="1:8" ht="14.1" customHeight="1" x14ac:dyDescent="0.25">
      <c r="A109" s="91">
        <v>104</v>
      </c>
      <c r="B109" s="92" t="s">
        <v>392</v>
      </c>
      <c r="C109" s="92" t="s">
        <v>596</v>
      </c>
      <c r="D109" s="92">
        <f>IRR_RBS3Q!C67</f>
        <v>0</v>
      </c>
      <c r="E109" s="92">
        <f>IRR_RBS3Q!C61</f>
        <v>0</v>
      </c>
      <c r="F109" s="92" t="str">
        <f t="shared" si="5"/>
        <v>Pass</v>
      </c>
      <c r="G109" s="92" t="s">
        <v>171</v>
      </c>
      <c r="H109" s="5"/>
    </row>
    <row r="110" spans="1:8" ht="14.1" customHeight="1" x14ac:dyDescent="0.25">
      <c r="A110" s="91">
        <v>105</v>
      </c>
      <c r="B110" s="92" t="s">
        <v>392</v>
      </c>
      <c r="C110" s="92" t="s">
        <v>597</v>
      </c>
      <c r="D110" s="92">
        <f>IRR_RBS3Q!C68</f>
        <v>0</v>
      </c>
      <c r="E110" s="92">
        <f>IRR_RBS3Q!C62</f>
        <v>0</v>
      </c>
      <c r="F110" s="92" t="str">
        <f t="shared" si="5"/>
        <v>Pass</v>
      </c>
      <c r="G110" s="92" t="s">
        <v>172</v>
      </c>
      <c r="H110" s="5"/>
    </row>
    <row r="111" spans="1:8" ht="14.1" customHeight="1" x14ac:dyDescent="0.25">
      <c r="A111" s="91">
        <v>106</v>
      </c>
      <c r="B111" s="92" t="s">
        <v>392</v>
      </c>
      <c r="C111" s="92" t="s">
        <v>598</v>
      </c>
      <c r="D111" s="92">
        <f>IRR_RBS3Q!C69</f>
        <v>0</v>
      </c>
      <c r="E111" s="92">
        <f>IRR_RBS3Q!C63</f>
        <v>0</v>
      </c>
      <c r="F111" s="92" t="str">
        <f t="shared" si="5"/>
        <v>Pass</v>
      </c>
      <c r="G111" s="92" t="s">
        <v>173</v>
      </c>
      <c r="H111" s="5"/>
    </row>
    <row r="112" spans="1:8" ht="14.1" customHeight="1" x14ac:dyDescent="0.25">
      <c r="A112" s="91">
        <v>107</v>
      </c>
      <c r="B112" s="92" t="s">
        <v>392</v>
      </c>
      <c r="C112" s="92" t="s">
        <v>599</v>
      </c>
      <c r="D112" s="92">
        <f>IRR_RBS3Q!C84</f>
        <v>0</v>
      </c>
      <c r="E112" s="92">
        <f>IRR_RBS3Q!C77</f>
        <v>0</v>
      </c>
      <c r="F112" s="92" t="str">
        <f t="shared" si="5"/>
        <v>Pass</v>
      </c>
      <c r="G112" s="92" t="s">
        <v>178</v>
      </c>
      <c r="H112" s="5"/>
    </row>
    <row r="113" spans="1:8" ht="14.1" customHeight="1" x14ac:dyDescent="0.25">
      <c r="A113" s="91">
        <v>108</v>
      </c>
      <c r="B113" s="92" t="s">
        <v>392</v>
      </c>
      <c r="C113" s="92" t="s">
        <v>600</v>
      </c>
      <c r="D113" s="92">
        <f>IRR_RBS3Q!C85</f>
        <v>0</v>
      </c>
      <c r="E113" s="92">
        <f>IRR_RBS3Q!C78</f>
        <v>0</v>
      </c>
      <c r="F113" s="92" t="str">
        <f t="shared" si="5"/>
        <v>Pass</v>
      </c>
      <c r="G113" s="92" t="s">
        <v>179</v>
      </c>
      <c r="H113" s="5"/>
    </row>
    <row r="114" spans="1:8" ht="14.1" customHeight="1" x14ac:dyDescent="0.25">
      <c r="A114" s="91">
        <v>109</v>
      </c>
      <c r="B114" s="92" t="s">
        <v>392</v>
      </c>
      <c r="C114" s="92" t="s">
        <v>601</v>
      </c>
      <c r="D114" s="92">
        <f>IRR_RBS3Q!C86</f>
        <v>0</v>
      </c>
      <c r="E114" s="92">
        <f>IRR_RBS3Q!C79</f>
        <v>0</v>
      </c>
      <c r="F114" s="92" t="str">
        <f t="shared" si="5"/>
        <v>Pass</v>
      </c>
      <c r="G114" s="92" t="s">
        <v>180</v>
      </c>
      <c r="H114" s="5"/>
    </row>
    <row r="115" spans="1:8" ht="14.1" customHeight="1" x14ac:dyDescent="0.25">
      <c r="A115" s="91">
        <v>110</v>
      </c>
      <c r="B115" s="92" t="s">
        <v>392</v>
      </c>
      <c r="C115" s="92" t="s">
        <v>602</v>
      </c>
      <c r="D115" s="92">
        <f>IRR_RBS3Q!C87</f>
        <v>0</v>
      </c>
      <c r="E115" s="92">
        <f>IRR_RBS3Q!C80</f>
        <v>0</v>
      </c>
      <c r="F115" s="92" t="str">
        <f t="shared" si="5"/>
        <v>Pass</v>
      </c>
      <c r="G115" s="92" t="s">
        <v>181</v>
      </c>
      <c r="H115" s="5"/>
    </row>
    <row r="116" spans="1:8" ht="14.1" customHeight="1" x14ac:dyDescent="0.25">
      <c r="A116" s="91">
        <v>111</v>
      </c>
      <c r="B116" s="92" t="s">
        <v>392</v>
      </c>
      <c r="C116" s="92" t="s">
        <v>603</v>
      </c>
      <c r="D116" s="92">
        <f>IRR_RBS3Q!C88</f>
        <v>0</v>
      </c>
      <c r="E116" s="92">
        <f>IRR_RBS3Q!C81</f>
        <v>0</v>
      </c>
      <c r="F116" s="92" t="str">
        <f t="shared" si="5"/>
        <v>Pass</v>
      </c>
      <c r="G116" s="92" t="s">
        <v>182</v>
      </c>
      <c r="H116" s="5"/>
    </row>
    <row r="117" spans="1:8" ht="14.1" customHeight="1" x14ac:dyDescent="0.25">
      <c r="A117" s="91">
        <v>112</v>
      </c>
      <c r="B117" s="92" t="s">
        <v>392</v>
      </c>
      <c r="C117" s="92" t="s">
        <v>604</v>
      </c>
      <c r="D117" s="92">
        <f>IRR_RBS3Q!C89</f>
        <v>0</v>
      </c>
      <c r="E117" s="92">
        <f>IRR_RBS3Q!C82</f>
        <v>0</v>
      </c>
      <c r="F117" s="92" t="str">
        <f t="shared" si="5"/>
        <v>Pass</v>
      </c>
      <c r="G117" s="92" t="s">
        <v>183</v>
      </c>
      <c r="H117" s="5"/>
    </row>
    <row r="118" spans="1:8" ht="14.1" customHeight="1" x14ac:dyDescent="0.25">
      <c r="A118" s="91">
        <v>113</v>
      </c>
      <c r="B118" s="92" t="s">
        <v>392</v>
      </c>
      <c r="C118" s="92" t="s">
        <v>605</v>
      </c>
      <c r="D118" s="92">
        <f>IRR_RBS3Q!C146</f>
        <v>0</v>
      </c>
      <c r="E118" s="4"/>
      <c r="F118" s="4"/>
      <c r="G118" s="92" t="s">
        <v>606</v>
      </c>
      <c r="H118" s="5"/>
    </row>
    <row r="119" spans="1:8" ht="14.1" customHeight="1" x14ac:dyDescent="0.25">
      <c r="A119" s="91">
        <v>114</v>
      </c>
      <c r="B119" s="92" t="s">
        <v>392</v>
      </c>
      <c r="C119" s="92" t="s">
        <v>607</v>
      </c>
      <c r="D119" s="92">
        <f>IRR_RBS3Q!C143</f>
        <v>0</v>
      </c>
      <c r="E119" s="92">
        <f>IRR_RBS3Q!C142</f>
        <v>0</v>
      </c>
      <c r="F119" s="92" t="str">
        <f>IF(D119&gt;0,IF(E119&gt;0,"Pass","Fail"),"Pass")</f>
        <v>Pass</v>
      </c>
      <c r="G119" s="92" t="s">
        <v>218</v>
      </c>
      <c r="H119" s="5"/>
    </row>
    <row r="120" spans="1:8" ht="14.1" customHeight="1" x14ac:dyDescent="0.25">
      <c r="A120" s="91">
        <v>115</v>
      </c>
      <c r="B120" s="92" t="s">
        <v>392</v>
      </c>
      <c r="C120" s="92" t="s">
        <v>608</v>
      </c>
      <c r="D120" s="92">
        <f>IRR_RBS3Q!C138</f>
        <v>0</v>
      </c>
      <c r="E120" s="92">
        <f>IRR_RBS3Q!C137</f>
        <v>0</v>
      </c>
      <c r="F120" s="92" t="str">
        <f>IF(D120&gt;0,IF(E120&gt;0,"Pass","Fail"),"Pass")</f>
        <v>Pass</v>
      </c>
      <c r="G120" s="92" t="s">
        <v>609</v>
      </c>
      <c r="H120" s="5"/>
    </row>
    <row r="121" spans="1:8" ht="14.1" customHeight="1" x14ac:dyDescent="0.25">
      <c r="A121" s="91">
        <v>116</v>
      </c>
      <c r="B121" s="92" t="s">
        <v>392</v>
      </c>
      <c r="C121" s="92" t="s">
        <v>610</v>
      </c>
      <c r="D121" s="92">
        <f>IRR_RBS3Q!C135</f>
        <v>0</v>
      </c>
      <c r="E121" s="92">
        <f>IRR_RBS3Q!C177</f>
        <v>0</v>
      </c>
      <c r="F121" s="92" t="str">
        <f>IF(D121&lt;=E121,"Pass","Fail")</f>
        <v>Pass</v>
      </c>
      <c r="G121" s="92" t="s">
        <v>611</v>
      </c>
      <c r="H121" s="5"/>
    </row>
    <row r="122" spans="1:8" ht="14.1" customHeight="1" x14ac:dyDescent="0.25">
      <c r="A122" s="91">
        <v>117</v>
      </c>
      <c r="B122" s="92" t="s">
        <v>420</v>
      </c>
      <c r="C122" s="92" t="s">
        <v>612</v>
      </c>
      <c r="D122" s="4"/>
      <c r="E122" s="4"/>
      <c r="F122" s="4"/>
      <c r="G122" s="92" t="s">
        <v>613</v>
      </c>
      <c r="H122" s="5"/>
    </row>
    <row r="123" spans="1:8" ht="14.1" customHeight="1" x14ac:dyDescent="0.25">
      <c r="A123" s="91">
        <v>118</v>
      </c>
      <c r="B123" s="92" t="s">
        <v>420</v>
      </c>
      <c r="C123" s="92" t="s">
        <v>614</v>
      </c>
      <c r="D123" s="4"/>
      <c r="E123" s="4"/>
      <c r="F123" s="4"/>
      <c r="G123" s="92" t="s">
        <v>615</v>
      </c>
      <c r="H123" s="5"/>
    </row>
    <row r="124" spans="1:8" ht="14.1" customHeight="1" x14ac:dyDescent="0.25">
      <c r="A124" s="91">
        <v>119</v>
      </c>
      <c r="B124" s="92" t="s">
        <v>420</v>
      </c>
      <c r="C124" s="92" t="s">
        <v>616</v>
      </c>
      <c r="D124" s="4"/>
      <c r="E124" s="4"/>
      <c r="F124" s="4"/>
      <c r="G124" s="92" t="s">
        <v>617</v>
      </c>
      <c r="H124" s="5"/>
    </row>
    <row r="125" spans="1:8" ht="14.1" customHeight="1" x14ac:dyDescent="0.25">
      <c r="A125" s="91">
        <v>120</v>
      </c>
      <c r="B125" s="95" t="s">
        <v>420</v>
      </c>
      <c r="C125" s="92" t="s">
        <v>618</v>
      </c>
      <c r="D125" s="4"/>
      <c r="E125" s="4"/>
      <c r="F125" s="4"/>
      <c r="G125" s="93" t="s">
        <v>619</v>
      </c>
      <c r="H125" s="5"/>
    </row>
    <row r="126" spans="1:8" ht="14.1" customHeight="1" x14ac:dyDescent="0.25">
      <c r="A126" s="91">
        <v>121</v>
      </c>
      <c r="B126" s="92" t="s">
        <v>392</v>
      </c>
      <c r="C126" s="92" t="s">
        <v>620</v>
      </c>
      <c r="D126" s="92">
        <f>IRR_RBS2Q!C180</f>
        <v>0</v>
      </c>
      <c r="E126" s="4"/>
      <c r="F126" s="4"/>
      <c r="G126" s="93" t="s">
        <v>621</v>
      </c>
      <c r="H126" s="5"/>
    </row>
    <row r="127" spans="1:8" ht="14.1" customHeight="1" x14ac:dyDescent="0.25">
      <c r="A127" s="91">
        <v>122</v>
      </c>
      <c r="B127" s="92" t="s">
        <v>392</v>
      </c>
      <c r="C127" s="92" t="s">
        <v>622</v>
      </c>
      <c r="D127" s="92">
        <f>SUM(IRR_RBS2Q!C163:C166)</f>
        <v>0</v>
      </c>
      <c r="E127" s="4"/>
      <c r="F127" s="4"/>
      <c r="G127" s="93" t="s">
        <v>623</v>
      </c>
      <c r="H127" s="5"/>
    </row>
    <row r="128" spans="1:8" ht="14.1" customHeight="1" x14ac:dyDescent="0.25">
      <c r="A128" s="91">
        <v>123</v>
      </c>
      <c r="B128" s="92" t="s">
        <v>392</v>
      </c>
      <c r="C128" s="92" t="s">
        <v>624</v>
      </c>
      <c r="D128" s="92">
        <f>SUM(IRR_RBS2Q!C172:C175)</f>
        <v>0</v>
      </c>
      <c r="E128" s="4"/>
      <c r="F128" s="4"/>
      <c r="G128" s="93" t="s">
        <v>625</v>
      </c>
      <c r="H128" s="5"/>
    </row>
    <row r="129" spans="1:8" ht="14.1" customHeight="1" x14ac:dyDescent="0.25">
      <c r="A129" s="91">
        <v>124</v>
      </c>
      <c r="B129" s="92" t="s">
        <v>392</v>
      </c>
      <c r="C129" s="92" t="s">
        <v>626</v>
      </c>
      <c r="D129" s="92">
        <f>IRR_RBS2Q!C167</f>
        <v>0</v>
      </c>
      <c r="E129" s="4"/>
      <c r="F129" s="4"/>
      <c r="G129" s="93" t="s">
        <v>627</v>
      </c>
      <c r="H129" s="5"/>
    </row>
    <row r="130" spans="1:8" ht="14.1" customHeight="1" x14ac:dyDescent="0.25">
      <c r="A130" s="91">
        <v>125</v>
      </c>
      <c r="B130" s="92" t="s">
        <v>392</v>
      </c>
      <c r="C130" s="92" t="s">
        <v>628</v>
      </c>
      <c r="D130" s="92">
        <f>IRR_RBS2Q!C171</f>
        <v>0</v>
      </c>
      <c r="E130" s="4"/>
      <c r="F130" s="4"/>
      <c r="G130" s="93" t="s">
        <v>629</v>
      </c>
      <c r="H130" s="5"/>
    </row>
    <row r="131" spans="1:8" ht="14.1" customHeight="1" x14ac:dyDescent="0.25">
      <c r="A131" s="91">
        <v>126</v>
      </c>
      <c r="B131" s="92" t="s">
        <v>392</v>
      </c>
      <c r="C131" s="92" t="s">
        <v>630</v>
      </c>
      <c r="D131" s="92">
        <f>IRR_RBS2Q!C168</f>
        <v>0</v>
      </c>
      <c r="E131" s="4"/>
      <c r="F131" s="4"/>
      <c r="G131" s="93" t="s">
        <v>631</v>
      </c>
      <c r="H131" s="5"/>
    </row>
    <row r="132" spans="1:8" ht="14.1" customHeight="1" x14ac:dyDescent="0.25">
      <c r="A132" s="91">
        <v>127</v>
      </c>
      <c r="B132" s="92" t="s">
        <v>392</v>
      </c>
      <c r="C132" s="92" t="s">
        <v>632</v>
      </c>
      <c r="D132" s="92">
        <f>IRR_RBS2Q!C150</f>
        <v>0</v>
      </c>
      <c r="E132" s="4"/>
      <c r="F132" s="4"/>
      <c r="G132" s="93" t="s">
        <v>633</v>
      </c>
      <c r="H132" s="5"/>
    </row>
    <row r="133" spans="1:8" ht="14.1" customHeight="1" x14ac:dyDescent="0.25">
      <c r="A133" s="91">
        <v>128</v>
      </c>
      <c r="B133" s="92" t="s">
        <v>392</v>
      </c>
      <c r="C133" s="92" t="s">
        <v>634</v>
      </c>
      <c r="D133" s="92">
        <f>IRR_RBS2Q!C169</f>
        <v>0</v>
      </c>
      <c r="E133" s="4"/>
      <c r="F133" s="4"/>
      <c r="G133" s="93" t="s">
        <v>635</v>
      </c>
      <c r="H133" s="5"/>
    </row>
    <row r="134" spans="1:8" ht="14.1" customHeight="1" x14ac:dyDescent="0.25">
      <c r="A134" s="91">
        <v>129</v>
      </c>
      <c r="B134" s="92" t="s">
        <v>392</v>
      </c>
      <c r="C134" s="92" t="s">
        <v>636</v>
      </c>
      <c r="D134" s="92">
        <f>IRR_RBS2Q!C170</f>
        <v>0</v>
      </c>
      <c r="E134" s="4"/>
      <c r="F134" s="4"/>
      <c r="G134" s="93" t="s">
        <v>637</v>
      </c>
      <c r="H134" s="5"/>
    </row>
    <row r="135" spans="1:8" ht="14.1" customHeight="1" x14ac:dyDescent="0.25">
      <c r="A135" s="91">
        <v>130</v>
      </c>
      <c r="B135" s="92" t="s">
        <v>392</v>
      </c>
      <c r="C135" s="92" t="s">
        <v>638</v>
      </c>
      <c r="D135" s="92">
        <f>IRR_RBS2Q!C176</f>
        <v>0</v>
      </c>
      <c r="E135" s="4"/>
      <c r="F135" s="4"/>
      <c r="G135" s="93" t="s">
        <v>639</v>
      </c>
      <c r="H135" s="5"/>
    </row>
    <row r="136" spans="1:8" ht="14.1" customHeight="1" x14ac:dyDescent="0.25">
      <c r="A136" s="91">
        <v>131</v>
      </c>
      <c r="B136" s="92" t="s">
        <v>392</v>
      </c>
      <c r="C136" s="92" t="s">
        <v>640</v>
      </c>
      <c r="D136" s="92">
        <f>IRR_RBS2Q!C82</f>
        <v>0</v>
      </c>
      <c r="E136" s="4"/>
      <c r="F136" s="4"/>
      <c r="G136" s="93" t="s">
        <v>641</v>
      </c>
      <c r="H136" s="5"/>
    </row>
    <row r="137" spans="1:8" ht="14.1" customHeight="1" x14ac:dyDescent="0.25">
      <c r="A137" s="91">
        <v>132</v>
      </c>
      <c r="B137" s="92" t="s">
        <v>392</v>
      </c>
      <c r="C137" s="92" t="s">
        <v>642</v>
      </c>
      <c r="D137" s="92">
        <f>IRR_RBS3Q!C82</f>
        <v>0</v>
      </c>
      <c r="E137" s="4"/>
      <c r="F137" s="4"/>
      <c r="G137" s="94" t="s">
        <v>643</v>
      </c>
      <c r="H137" s="5"/>
    </row>
    <row r="138" spans="1:8" ht="14.1" customHeight="1" x14ac:dyDescent="0.25">
      <c r="A138" s="91">
        <v>133</v>
      </c>
      <c r="B138" s="92" t="s">
        <v>392</v>
      </c>
      <c r="C138" s="92" t="s">
        <v>644</v>
      </c>
      <c r="D138" s="92">
        <f>IRR_RBS3Q!C78</f>
        <v>0</v>
      </c>
      <c r="E138" s="92">
        <f>IRR_RBS3Q!C218</f>
        <v>0</v>
      </c>
      <c r="F138" s="92" t="str">
        <f t="shared" ref="F138:F160" si="6">IF(D138&lt;=E138,"Pass","Fail")</f>
        <v>Pass</v>
      </c>
      <c r="G138" s="94" t="s">
        <v>645</v>
      </c>
      <c r="H138" s="5"/>
    </row>
    <row r="139" spans="1:8" ht="14.1" customHeight="1" x14ac:dyDescent="0.25">
      <c r="A139" s="91">
        <v>134</v>
      </c>
      <c r="B139" s="92" t="s">
        <v>392</v>
      </c>
      <c r="C139" s="92" t="s">
        <v>646</v>
      </c>
      <c r="D139" s="92">
        <f>IRR_RBS3Q!C81</f>
        <v>0</v>
      </c>
      <c r="E139" s="4"/>
      <c r="F139" s="4"/>
      <c r="G139" s="94" t="s">
        <v>647</v>
      </c>
      <c r="H139" s="5"/>
    </row>
    <row r="140" spans="1:8" ht="14.1" customHeight="1" x14ac:dyDescent="0.25">
      <c r="A140" s="91">
        <v>135</v>
      </c>
      <c r="B140" s="92" t="s">
        <v>392</v>
      </c>
      <c r="C140" s="92" t="s">
        <v>648</v>
      </c>
      <c r="D140" s="92">
        <f>IRR_RBS3Q!C63</f>
        <v>0</v>
      </c>
      <c r="E140" s="92">
        <f>IRR_RBS3Q!C174</f>
        <v>0</v>
      </c>
      <c r="F140" s="92" t="str">
        <f t="shared" si="6"/>
        <v>Pass</v>
      </c>
      <c r="G140" s="94" t="s">
        <v>649</v>
      </c>
      <c r="H140" s="5"/>
    </row>
    <row r="141" spans="1:8" ht="14.1" customHeight="1" x14ac:dyDescent="0.25">
      <c r="A141" s="91">
        <v>136</v>
      </c>
      <c r="B141" s="92" t="s">
        <v>392</v>
      </c>
      <c r="C141" s="92" t="s">
        <v>650</v>
      </c>
      <c r="D141" s="92">
        <f>IRR_RBS3Q!C137</f>
        <v>0</v>
      </c>
      <c r="E141" s="4"/>
      <c r="F141" s="4"/>
      <c r="G141" s="94" t="s">
        <v>651</v>
      </c>
      <c r="H141" s="5"/>
    </row>
    <row r="142" spans="1:8" ht="14.1" customHeight="1" x14ac:dyDescent="0.25">
      <c r="A142" s="91">
        <v>137</v>
      </c>
      <c r="B142" s="95" t="s">
        <v>420</v>
      </c>
      <c r="C142" s="92" t="s">
        <v>652</v>
      </c>
      <c r="D142" s="92"/>
      <c r="E142" s="92"/>
      <c r="F142" s="92" t="str">
        <f t="shared" si="6"/>
        <v>Pass</v>
      </c>
      <c r="G142" s="94" t="s">
        <v>653</v>
      </c>
      <c r="H142" s="5"/>
    </row>
    <row r="143" spans="1:8" ht="14.1" customHeight="1" x14ac:dyDescent="0.25">
      <c r="A143" s="91">
        <v>138</v>
      </c>
      <c r="B143" s="92" t="s">
        <v>392</v>
      </c>
      <c r="C143" s="92" t="s">
        <v>654</v>
      </c>
      <c r="D143" s="92">
        <f>IRR_RBS3Q!C303</f>
        <v>0</v>
      </c>
      <c r="E143" s="92">
        <f>IRR_RBS3Q!C304</f>
        <v>0</v>
      </c>
      <c r="F143" s="92" t="str">
        <f t="shared" si="6"/>
        <v>Pass</v>
      </c>
      <c r="G143" s="94" t="s">
        <v>655</v>
      </c>
      <c r="H143" s="5"/>
    </row>
    <row r="144" spans="1:8" ht="14.1" customHeight="1" x14ac:dyDescent="0.25">
      <c r="A144" s="91">
        <v>139</v>
      </c>
      <c r="B144" s="95" t="s">
        <v>420</v>
      </c>
      <c r="C144" s="92" t="s">
        <v>656</v>
      </c>
      <c r="D144" s="92"/>
      <c r="E144" s="92"/>
      <c r="F144" s="92" t="str">
        <f t="shared" si="6"/>
        <v>Pass</v>
      </c>
      <c r="G144" s="94" t="s">
        <v>657</v>
      </c>
      <c r="H144" s="5"/>
    </row>
    <row r="145" spans="1:8" ht="14.1" customHeight="1" x14ac:dyDescent="0.25">
      <c r="A145" s="91">
        <v>140</v>
      </c>
      <c r="B145" s="92" t="s">
        <v>392</v>
      </c>
      <c r="C145" s="92" t="s">
        <v>658</v>
      </c>
      <c r="D145" s="92">
        <f>IRR_RBS3Q!C118</f>
        <v>0</v>
      </c>
      <c r="E145" s="92">
        <f>IRR_RBS3Q!C119</f>
        <v>0</v>
      </c>
      <c r="F145" s="92" t="str">
        <f t="shared" si="6"/>
        <v>Pass</v>
      </c>
      <c r="G145" s="94" t="s">
        <v>659</v>
      </c>
      <c r="H145" s="5"/>
    </row>
    <row r="146" spans="1:8" ht="14.1" customHeight="1" x14ac:dyDescent="0.25">
      <c r="A146" s="91">
        <v>141</v>
      </c>
      <c r="B146" s="92" t="s">
        <v>392</v>
      </c>
      <c r="C146" s="92" t="s">
        <v>660</v>
      </c>
      <c r="D146" s="92">
        <f>IRR_RBS3Q!C121</f>
        <v>0</v>
      </c>
      <c r="E146" s="92">
        <f>IRR_RBS3Q!C119</f>
        <v>0</v>
      </c>
      <c r="F146" s="92" t="str">
        <f t="shared" si="6"/>
        <v>Pass</v>
      </c>
      <c r="G146" s="94" t="s">
        <v>661</v>
      </c>
      <c r="H146" s="5"/>
    </row>
    <row r="147" spans="1:8" ht="14.1" customHeight="1" x14ac:dyDescent="0.25">
      <c r="A147" s="91">
        <v>142</v>
      </c>
      <c r="B147" s="92" t="s">
        <v>392</v>
      </c>
      <c r="C147" s="92" t="s">
        <v>662</v>
      </c>
      <c r="D147" s="92">
        <f>IRR_RBS3Q!C123</f>
        <v>0</v>
      </c>
      <c r="E147" s="92">
        <f>IRR_RBS3Q!C117</f>
        <v>0</v>
      </c>
      <c r="F147" s="92" t="str">
        <f t="shared" si="6"/>
        <v>Pass</v>
      </c>
      <c r="G147" s="94" t="s">
        <v>663</v>
      </c>
      <c r="H147" s="5"/>
    </row>
    <row r="148" spans="1:8" ht="14.1" customHeight="1" x14ac:dyDescent="0.25">
      <c r="A148" s="91">
        <v>143</v>
      </c>
      <c r="B148" s="92" t="s">
        <v>392</v>
      </c>
      <c r="C148" s="92" t="s">
        <v>664</v>
      </c>
      <c r="D148" s="92">
        <f>IRR_RBS3Q!C124</f>
        <v>0</v>
      </c>
      <c r="E148" s="92">
        <f>IRR_RBS3Q!C117</f>
        <v>0</v>
      </c>
      <c r="F148" s="92" t="str">
        <f t="shared" si="6"/>
        <v>Pass</v>
      </c>
      <c r="G148" s="94" t="s">
        <v>665</v>
      </c>
      <c r="H148" s="5"/>
    </row>
    <row r="149" spans="1:8" ht="14.1" customHeight="1" x14ac:dyDescent="0.25">
      <c r="A149" s="91">
        <v>144</v>
      </c>
      <c r="B149" s="92" t="s">
        <v>392</v>
      </c>
      <c r="C149" s="92" t="s">
        <v>666</v>
      </c>
      <c r="D149" s="92">
        <f>IRR_RBS3Q!C125</f>
        <v>0</v>
      </c>
      <c r="E149" s="92">
        <f>IRR_RBS3Q!C126</f>
        <v>0</v>
      </c>
      <c r="F149" s="92" t="str">
        <f t="shared" si="6"/>
        <v>Pass</v>
      </c>
      <c r="G149" s="94" t="s">
        <v>667</v>
      </c>
      <c r="H149" s="5"/>
    </row>
    <row r="150" spans="1:8" ht="14.1" customHeight="1" x14ac:dyDescent="0.25">
      <c r="A150" s="91">
        <v>145</v>
      </c>
      <c r="B150" s="95" t="s">
        <v>420</v>
      </c>
      <c r="C150" s="92" t="s">
        <v>668</v>
      </c>
      <c r="D150" s="97"/>
      <c r="E150" s="92"/>
      <c r="F150" s="92" t="str">
        <f t="shared" si="6"/>
        <v>Pass</v>
      </c>
      <c r="G150" s="94" t="s">
        <v>669</v>
      </c>
      <c r="H150" s="5"/>
    </row>
    <row r="151" spans="1:8" ht="14.1" customHeight="1" x14ac:dyDescent="0.25">
      <c r="A151" s="91">
        <v>146</v>
      </c>
      <c r="B151" s="95" t="s">
        <v>392</v>
      </c>
      <c r="C151" s="92" t="s">
        <v>670</v>
      </c>
      <c r="D151" s="92">
        <f>SUM(IRR_RBS13M!C12:E12)</f>
        <v>0</v>
      </c>
      <c r="E151" s="92">
        <f>SUM(IRR_RBS13M!C13:E13)</f>
        <v>0</v>
      </c>
      <c r="F151" s="92" t="str">
        <f t="shared" si="6"/>
        <v>Pass</v>
      </c>
      <c r="G151" s="94" t="s">
        <v>671</v>
      </c>
      <c r="H151" s="5"/>
    </row>
    <row r="152" spans="1:8" ht="14.1" customHeight="1" x14ac:dyDescent="0.25">
      <c r="A152" s="91">
        <v>147</v>
      </c>
      <c r="B152" s="92" t="s">
        <v>392</v>
      </c>
      <c r="C152" s="92" t="s">
        <v>672</v>
      </c>
      <c r="D152" s="92">
        <f>IRR_RBS3Q!C138</f>
        <v>0</v>
      </c>
      <c r="E152" s="4"/>
      <c r="F152" s="4"/>
      <c r="G152" s="94" t="s">
        <v>673</v>
      </c>
      <c r="H152" s="5"/>
    </row>
    <row r="153" spans="1:8" ht="14.1" customHeight="1" x14ac:dyDescent="0.25">
      <c r="A153" s="91">
        <v>148</v>
      </c>
      <c r="B153" s="95" t="s">
        <v>420</v>
      </c>
      <c r="C153" s="92" t="s">
        <v>674</v>
      </c>
      <c r="D153" s="4"/>
      <c r="E153" s="4"/>
      <c r="F153" s="4"/>
      <c r="G153" s="94" t="s">
        <v>675</v>
      </c>
      <c r="H153" s="5"/>
    </row>
    <row r="154" spans="1:8" ht="14.1" customHeight="1" x14ac:dyDescent="0.25">
      <c r="A154" s="91">
        <v>149</v>
      </c>
      <c r="B154" s="95" t="s">
        <v>420</v>
      </c>
      <c r="C154" s="92" t="s">
        <v>676</v>
      </c>
      <c r="D154" s="4"/>
      <c r="E154" s="4"/>
      <c r="F154" s="4"/>
      <c r="G154" s="94" t="s">
        <v>677</v>
      </c>
      <c r="H154" s="5"/>
    </row>
    <row r="155" spans="1:8" ht="14.1" customHeight="1" x14ac:dyDescent="0.25">
      <c r="A155" s="91">
        <v>150</v>
      </c>
      <c r="B155" s="95" t="s">
        <v>420</v>
      </c>
      <c r="C155" s="92" t="s">
        <v>678</v>
      </c>
      <c r="D155" s="4"/>
      <c r="E155" s="4"/>
      <c r="F155" s="4"/>
      <c r="G155" s="94" t="s">
        <v>677</v>
      </c>
      <c r="H155" s="5"/>
    </row>
    <row r="156" spans="1:8" ht="14.1" customHeight="1" x14ac:dyDescent="0.25">
      <c r="A156" s="91">
        <v>151</v>
      </c>
      <c r="B156" s="92" t="s">
        <v>392</v>
      </c>
      <c r="C156" s="92" t="s">
        <v>679</v>
      </c>
      <c r="D156" s="92">
        <f>IRR_RBS5Q!C12</f>
        <v>0</v>
      </c>
      <c r="E156" s="92">
        <f>IRR_RBS3Q!C218</f>
        <v>0</v>
      </c>
      <c r="F156" s="92" t="str">
        <f t="shared" si="6"/>
        <v>Pass</v>
      </c>
      <c r="G156" s="96" t="s">
        <v>680</v>
      </c>
      <c r="H156" s="5"/>
    </row>
    <row r="157" spans="1:8" ht="14.1" customHeight="1" x14ac:dyDescent="0.25">
      <c r="A157" s="91">
        <v>152</v>
      </c>
      <c r="B157" s="92" t="s">
        <v>392</v>
      </c>
      <c r="C157" s="92" t="s">
        <v>681</v>
      </c>
      <c r="D157" s="92">
        <f>IRR_RBS5Q!C13</f>
        <v>0</v>
      </c>
      <c r="E157" s="92">
        <f>IRR_RBS3Q!C218</f>
        <v>0</v>
      </c>
      <c r="F157" s="92" t="str">
        <f t="shared" si="6"/>
        <v>Pass</v>
      </c>
      <c r="G157" s="96" t="s">
        <v>682</v>
      </c>
      <c r="H157" s="5"/>
    </row>
    <row r="158" spans="1:8" ht="14.1" customHeight="1" x14ac:dyDescent="0.25">
      <c r="A158" s="91">
        <v>153</v>
      </c>
      <c r="B158" s="92" t="s">
        <v>392</v>
      </c>
      <c r="C158" s="92" t="s">
        <v>683</v>
      </c>
      <c r="D158" s="92">
        <f>IRR_RBS5Q!C14</f>
        <v>0</v>
      </c>
      <c r="E158" s="92">
        <f>IRR_RBS3Q!C219</f>
        <v>0</v>
      </c>
      <c r="F158" s="92" t="str">
        <f t="shared" si="6"/>
        <v>Pass</v>
      </c>
      <c r="G158" s="96" t="s">
        <v>684</v>
      </c>
      <c r="H158" s="5"/>
    </row>
    <row r="159" spans="1:8" ht="14.1" customHeight="1" x14ac:dyDescent="0.25">
      <c r="A159" s="91">
        <v>154</v>
      </c>
      <c r="B159" s="92" t="s">
        <v>392</v>
      </c>
      <c r="C159" s="92" t="s">
        <v>685</v>
      </c>
      <c r="D159" s="92">
        <f>IRR_RBS5Q!C15</f>
        <v>0</v>
      </c>
      <c r="E159" s="92">
        <f>IRR_RBS3Q!C218</f>
        <v>0</v>
      </c>
      <c r="F159" s="92" t="str">
        <f t="shared" si="6"/>
        <v>Pass</v>
      </c>
      <c r="G159" s="96" t="s">
        <v>686</v>
      </c>
      <c r="H159" s="5"/>
    </row>
    <row r="160" spans="1:8" ht="14.1" customHeight="1" x14ac:dyDescent="0.25">
      <c r="A160" s="91">
        <v>155</v>
      </c>
      <c r="B160" s="92" t="s">
        <v>392</v>
      </c>
      <c r="C160" s="92" t="s">
        <v>687</v>
      </c>
      <c r="D160" s="92">
        <f>IRR_RBS5Q!C16</f>
        <v>0</v>
      </c>
      <c r="E160" s="92">
        <f>IRR_RBS3Q!C218</f>
        <v>0</v>
      </c>
      <c r="F160" s="92" t="str">
        <f t="shared" si="6"/>
        <v>Pass</v>
      </c>
      <c r="G160" s="96" t="s">
        <v>688</v>
      </c>
      <c r="H160" s="5"/>
    </row>
    <row r="161" spans="1:8" ht="14.1" customHeight="1" x14ac:dyDescent="0.25">
      <c r="A161" s="91">
        <v>156</v>
      </c>
      <c r="B161" s="92" t="s">
        <v>392</v>
      </c>
      <c r="C161" s="92" t="s">
        <v>689</v>
      </c>
      <c r="D161" s="92">
        <f>IRR_RBS2Q!C142+IRR_RBS2Q!C143</f>
        <v>0</v>
      </c>
      <c r="E161" s="4"/>
      <c r="F161" s="4"/>
      <c r="G161" s="96" t="s">
        <v>690</v>
      </c>
      <c r="H161" s="5"/>
    </row>
    <row r="162" spans="1:8" ht="14.1" customHeight="1" x14ac:dyDescent="0.25">
      <c r="A162" s="91">
        <v>157</v>
      </c>
      <c r="B162" s="92" t="s">
        <v>420</v>
      </c>
      <c r="C162" s="92" t="s">
        <v>691</v>
      </c>
      <c r="D162" s="4"/>
      <c r="E162" s="4"/>
      <c r="F162" s="4"/>
      <c r="G162" s="96" t="s">
        <v>692</v>
      </c>
      <c r="H162" s="5"/>
    </row>
    <row r="163" spans="1:8" ht="14.1" customHeight="1" x14ac:dyDescent="0.25">
      <c r="A163" s="91">
        <v>158</v>
      </c>
      <c r="B163" s="92" t="s">
        <v>392</v>
      </c>
      <c r="C163" s="92" t="s">
        <v>693</v>
      </c>
      <c r="D163" s="92">
        <f>SUM(IRR_RBS1Q!C29:E29+IRR_RBS1Q!C53)</f>
        <v>0</v>
      </c>
      <c r="E163" s="4"/>
      <c r="F163" s="4"/>
      <c r="G163" s="92" t="s">
        <v>694</v>
      </c>
      <c r="H163" s="5"/>
    </row>
    <row r="164" spans="1:8" ht="14.1" customHeight="1" x14ac:dyDescent="0.25">
      <c r="A164" s="91">
        <v>159</v>
      </c>
      <c r="B164" s="92" t="s">
        <v>392</v>
      </c>
      <c r="C164" s="92" t="s">
        <v>695</v>
      </c>
      <c r="D164" s="92">
        <f>IRR_RBS3Q!C338</f>
        <v>0</v>
      </c>
      <c r="E164" s="11">
        <v>1</v>
      </c>
      <c r="F164" s="92" t="str">
        <f>IF(D164&lt;=E164 &amp; D164&gt;=0,"Pass","Fail")</f>
        <v>Pass</v>
      </c>
      <c r="G164" s="94" t="s">
        <v>434</v>
      </c>
      <c r="H164" s="5"/>
    </row>
    <row r="165" spans="1:8" ht="14.1" customHeight="1" x14ac:dyDescent="0.25">
      <c r="A165" s="91">
        <v>160</v>
      </c>
      <c r="B165" s="92" t="s">
        <v>392</v>
      </c>
      <c r="C165" s="92" t="s">
        <v>696</v>
      </c>
      <c r="D165" s="92">
        <f>IRR_RBS3Q!C339</f>
        <v>0</v>
      </c>
      <c r="E165" s="92">
        <v>1</v>
      </c>
      <c r="F165" s="92" t="str">
        <f t="shared" ref="F165:F173" si="7">IF(D165&lt;=E165 &amp; D165&gt;=0,"Pass","Fail")</f>
        <v>Pass</v>
      </c>
      <c r="G165" s="94" t="s">
        <v>434</v>
      </c>
      <c r="H165" s="5"/>
    </row>
    <row r="166" spans="1:8" ht="14.1" customHeight="1" x14ac:dyDescent="0.25">
      <c r="A166" s="91">
        <v>161</v>
      </c>
      <c r="B166" s="92" t="s">
        <v>392</v>
      </c>
      <c r="C166" s="92" t="s">
        <v>697</v>
      </c>
      <c r="D166" s="92">
        <f>IRR_RBS3Q!C340</f>
        <v>0</v>
      </c>
      <c r="E166" s="92">
        <v>1</v>
      </c>
      <c r="F166" s="92" t="str">
        <f t="shared" si="7"/>
        <v>Pass</v>
      </c>
      <c r="G166" s="94" t="s">
        <v>436</v>
      </c>
      <c r="H166" s="5"/>
    </row>
    <row r="167" spans="1:8" ht="14.1" customHeight="1" x14ac:dyDescent="0.25">
      <c r="A167" s="91">
        <v>162</v>
      </c>
      <c r="B167" s="92" t="s">
        <v>392</v>
      </c>
      <c r="C167" s="92" t="s">
        <v>698</v>
      </c>
      <c r="D167" s="92">
        <f>IRR_RBS3Q!C341</f>
        <v>0</v>
      </c>
      <c r="E167" s="92">
        <v>1</v>
      </c>
      <c r="F167" s="92" t="str">
        <f t="shared" si="7"/>
        <v>Pass</v>
      </c>
      <c r="G167" s="94" t="s">
        <v>436</v>
      </c>
      <c r="H167" s="5"/>
    </row>
    <row r="168" spans="1:8" ht="14.1" customHeight="1" x14ac:dyDescent="0.25">
      <c r="A168" s="91">
        <v>163</v>
      </c>
      <c r="B168" s="92" t="s">
        <v>392</v>
      </c>
      <c r="C168" s="92" t="s">
        <v>699</v>
      </c>
      <c r="D168" s="92">
        <f>IRR_RBS3Q!C347</f>
        <v>0</v>
      </c>
      <c r="E168" s="92">
        <v>1</v>
      </c>
      <c r="F168" s="92" t="str">
        <f t="shared" si="7"/>
        <v>Pass</v>
      </c>
      <c r="G168" s="94" t="s">
        <v>438</v>
      </c>
      <c r="H168" s="5"/>
    </row>
    <row r="169" spans="1:8" ht="14.1" customHeight="1" x14ac:dyDescent="0.25">
      <c r="A169" s="91">
        <v>164</v>
      </c>
      <c r="B169" s="92" t="s">
        <v>392</v>
      </c>
      <c r="C169" s="92" t="s">
        <v>700</v>
      </c>
      <c r="D169" s="92">
        <f>IRR_RBS3Q!C348</f>
        <v>0</v>
      </c>
      <c r="E169" s="92">
        <v>1</v>
      </c>
      <c r="F169" s="92" t="str">
        <f t="shared" si="7"/>
        <v>Pass</v>
      </c>
      <c r="G169" s="94" t="s">
        <v>438</v>
      </c>
      <c r="H169" s="5"/>
    </row>
    <row r="170" spans="1:8" ht="14.1" customHeight="1" x14ac:dyDescent="0.25">
      <c r="A170" s="91">
        <v>165</v>
      </c>
      <c r="B170" s="92" t="s">
        <v>392</v>
      </c>
      <c r="C170" s="92" t="s">
        <v>701</v>
      </c>
      <c r="D170" s="92">
        <f>IRR_RBS3Q!C349</f>
        <v>0</v>
      </c>
      <c r="E170" s="92">
        <v>1</v>
      </c>
      <c r="F170" s="92" t="str">
        <f t="shared" si="7"/>
        <v>Pass</v>
      </c>
      <c r="G170" s="94" t="s">
        <v>440</v>
      </c>
      <c r="H170" s="5"/>
    </row>
    <row r="171" spans="1:8" ht="14.1" customHeight="1" x14ac:dyDescent="0.25">
      <c r="A171" s="91">
        <v>166</v>
      </c>
      <c r="B171" s="92" t="s">
        <v>392</v>
      </c>
      <c r="C171" s="92" t="s">
        <v>702</v>
      </c>
      <c r="D171" s="92">
        <f>IRR_RBS3Q!C350</f>
        <v>0</v>
      </c>
      <c r="E171" s="92">
        <v>1</v>
      </c>
      <c r="F171" s="92" t="str">
        <f t="shared" si="7"/>
        <v>Pass</v>
      </c>
      <c r="G171" s="94" t="s">
        <v>440</v>
      </c>
      <c r="H171" s="5"/>
    </row>
    <row r="172" spans="1:8" ht="14.1" customHeight="1" x14ac:dyDescent="0.25">
      <c r="A172" s="91">
        <v>167</v>
      </c>
      <c r="B172" s="92" t="s">
        <v>392</v>
      </c>
      <c r="C172" s="92" t="s">
        <v>703</v>
      </c>
      <c r="D172" s="92">
        <f>IRR_RBS3Q!C353</f>
        <v>0</v>
      </c>
      <c r="E172" s="92">
        <v>1</v>
      </c>
      <c r="F172" s="92" t="str">
        <f t="shared" si="7"/>
        <v>Pass</v>
      </c>
      <c r="G172" s="94" t="s">
        <v>456</v>
      </c>
      <c r="H172" s="5"/>
    </row>
    <row r="173" spans="1:8" ht="14.1" customHeight="1" x14ac:dyDescent="0.25">
      <c r="A173" s="91">
        <v>168</v>
      </c>
      <c r="B173" s="92" t="s">
        <v>392</v>
      </c>
      <c r="C173" s="92" t="s">
        <v>704</v>
      </c>
      <c r="D173" s="92">
        <f>IRR_RBS3Q!C354</f>
        <v>0</v>
      </c>
      <c r="E173" s="92">
        <v>1</v>
      </c>
      <c r="F173" s="92" t="str">
        <f t="shared" si="7"/>
        <v>Pass</v>
      </c>
      <c r="G173" s="94" t="s">
        <v>456</v>
      </c>
      <c r="H173" s="5"/>
    </row>
    <row r="174" spans="1:8" ht="17.399999999999999" x14ac:dyDescent="0.25">
      <c r="H174" s="5"/>
    </row>
    <row r="175" spans="1:8" ht="18" customHeight="1" x14ac:dyDescent="0.25">
      <c r="A175" s="4"/>
      <c r="B175" s="42" t="s">
        <v>706</v>
      </c>
      <c r="H175" s="5"/>
    </row>
  </sheetData>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36"/>
  <sheetViews>
    <sheetView showGridLines="0" zoomScale="70" zoomScaleNormal="70" workbookViewId="0">
      <selection activeCell="C18" sqref="C18"/>
    </sheetView>
  </sheetViews>
  <sheetFormatPr defaultColWidth="8.77734375" defaultRowHeight="13.8" x14ac:dyDescent="0.25"/>
  <cols>
    <col min="1" max="1" width="56.21875" style="42" customWidth="1"/>
    <col min="2" max="2" width="54.77734375" style="42" customWidth="1"/>
    <col min="3" max="3" width="102" style="42" customWidth="1"/>
    <col min="4" max="5" width="8.77734375" style="42"/>
    <col min="6" max="6" width="43.21875" style="42" customWidth="1"/>
    <col min="7" max="11" width="8.77734375" style="42"/>
    <col min="12" max="12" width="30.21875" style="42" bestFit="1" customWidth="1"/>
    <col min="13" max="13" width="26.77734375" style="42" bestFit="1" customWidth="1"/>
    <col min="14" max="14" width="37.21875" style="42" bestFit="1" customWidth="1"/>
    <col min="15" max="16384" width="8.77734375" style="42"/>
  </cols>
  <sheetData>
    <row r="1" spans="1:6" ht="38.25" customHeight="1" x14ac:dyDescent="0.25">
      <c r="A1" s="41" t="str">
        <f>"Form RBS0 - Line of Business Form"</f>
        <v>Form RBS0 - Line of Business Form</v>
      </c>
      <c r="C1" s="43" t="s">
        <v>710</v>
      </c>
    </row>
    <row r="2" spans="1:6" ht="18.75" customHeight="1" x14ac:dyDescent="0.25">
      <c r="A2" s="44" t="s">
        <v>383</v>
      </c>
      <c r="B2" s="44" t="s">
        <v>384</v>
      </c>
      <c r="C2" s="45" t="s">
        <v>707</v>
      </c>
    </row>
    <row r="3" spans="1:6" x14ac:dyDescent="0.25">
      <c r="A3" s="46" t="s">
        <v>349</v>
      </c>
      <c r="B3" s="47"/>
      <c r="C3" s="45" t="s">
        <v>708</v>
      </c>
      <c r="F3" s="48" t="s">
        <v>350</v>
      </c>
    </row>
    <row r="4" spans="1:6" x14ac:dyDescent="0.25">
      <c r="A4" s="46" t="s">
        <v>351</v>
      </c>
      <c r="B4" s="47"/>
      <c r="C4" s="45" t="s">
        <v>709</v>
      </c>
      <c r="F4" s="48" t="s">
        <v>385</v>
      </c>
    </row>
    <row r="5" spans="1:6" x14ac:dyDescent="0.25">
      <c r="A5" s="46" t="s">
        <v>352</v>
      </c>
      <c r="B5" s="47"/>
      <c r="C5" s="49"/>
    </row>
    <row r="6" spans="1:6" x14ac:dyDescent="0.25">
      <c r="A6" s="46" t="s">
        <v>353</v>
      </c>
      <c r="B6" s="47"/>
      <c r="C6" s="50" t="s">
        <v>712</v>
      </c>
    </row>
    <row r="7" spans="1:6" x14ac:dyDescent="0.25">
      <c r="A7" s="46" t="s">
        <v>354</v>
      </c>
      <c r="B7" s="47"/>
      <c r="C7" s="51"/>
    </row>
    <row r="8" spans="1:6" x14ac:dyDescent="0.25">
      <c r="A8" s="46" t="s">
        <v>355</v>
      </c>
      <c r="B8" s="47"/>
      <c r="C8" s="51"/>
    </row>
    <row r="9" spans="1:6" x14ac:dyDescent="0.25">
      <c r="A9" s="46" t="s">
        <v>356</v>
      </c>
      <c r="B9" s="47"/>
      <c r="C9" s="51"/>
    </row>
    <row r="10" spans="1:6" x14ac:dyDescent="0.25">
      <c r="A10" s="46" t="s">
        <v>357</v>
      </c>
      <c r="B10" s="47"/>
      <c r="C10" s="51"/>
    </row>
    <row r="11" spans="1:6" x14ac:dyDescent="0.25">
      <c r="A11" s="46" t="s">
        <v>358</v>
      </c>
      <c r="B11" s="47"/>
      <c r="C11" s="51"/>
    </row>
    <row r="12" spans="1:6" x14ac:dyDescent="0.25">
      <c r="A12" s="46" t="s">
        <v>359</v>
      </c>
      <c r="B12" s="47"/>
      <c r="C12" s="51"/>
    </row>
    <row r="13" spans="1:6" x14ac:dyDescent="0.25">
      <c r="A13" s="46" t="s">
        <v>360</v>
      </c>
      <c r="B13" s="47"/>
      <c r="C13" s="51"/>
    </row>
    <row r="14" spans="1:6" x14ac:dyDescent="0.25">
      <c r="A14" s="46" t="s">
        <v>361</v>
      </c>
      <c r="B14" s="47"/>
      <c r="C14" s="51"/>
    </row>
    <row r="15" spans="1:6" x14ac:dyDescent="0.25">
      <c r="A15" s="46" t="s">
        <v>362</v>
      </c>
      <c r="B15" s="47"/>
      <c r="C15" s="51"/>
    </row>
    <row r="16" spans="1:6" x14ac:dyDescent="0.25">
      <c r="A16" s="46" t="s">
        <v>363</v>
      </c>
      <c r="B16" s="47"/>
      <c r="C16" s="51"/>
    </row>
    <row r="17" spans="1:3" x14ac:dyDescent="0.25">
      <c r="A17" s="46" t="s">
        <v>364</v>
      </c>
      <c r="B17" s="47"/>
      <c r="C17" s="51"/>
    </row>
    <row r="18" spans="1:3" x14ac:dyDescent="0.25">
      <c r="A18" s="46" t="s">
        <v>365</v>
      </c>
      <c r="B18" s="47"/>
      <c r="C18" s="51"/>
    </row>
    <row r="19" spans="1:3" x14ac:dyDescent="0.25">
      <c r="A19" s="46" t="s">
        <v>366</v>
      </c>
      <c r="B19" s="47"/>
      <c r="C19" s="51"/>
    </row>
    <row r="20" spans="1:3" x14ac:dyDescent="0.25">
      <c r="A20" s="46" t="s">
        <v>367</v>
      </c>
      <c r="B20" s="47"/>
      <c r="C20" s="51"/>
    </row>
    <row r="21" spans="1:3" x14ac:dyDescent="0.25">
      <c r="A21" s="46" t="s">
        <v>368</v>
      </c>
      <c r="B21" s="47"/>
      <c r="C21" s="51"/>
    </row>
    <row r="22" spans="1:3" x14ac:dyDescent="0.25">
      <c r="A22" s="44"/>
      <c r="B22" s="44"/>
    </row>
    <row r="23" spans="1:3" x14ac:dyDescent="0.25">
      <c r="A23" s="46" t="s">
        <v>369</v>
      </c>
      <c r="B23" s="52" t="s">
        <v>350</v>
      </c>
      <c r="C23" s="51"/>
    </row>
    <row r="24" spans="1:3" x14ac:dyDescent="0.25">
      <c r="A24" s="46" t="s">
        <v>370</v>
      </c>
      <c r="B24" s="47"/>
      <c r="C24" s="51"/>
    </row>
    <row r="25" spans="1:3" x14ac:dyDescent="0.25">
      <c r="A25" s="46" t="s">
        <v>371</v>
      </c>
      <c r="B25" s="47"/>
      <c r="C25" s="51"/>
    </row>
    <row r="26" spans="1:3" x14ac:dyDescent="0.25">
      <c r="A26" s="46" t="s">
        <v>372</v>
      </c>
      <c r="B26" s="47"/>
      <c r="C26" s="51"/>
    </row>
    <row r="27" spans="1:3" x14ac:dyDescent="0.25">
      <c r="A27" s="46" t="s">
        <v>373</v>
      </c>
      <c r="B27" s="47"/>
      <c r="C27" s="51"/>
    </row>
    <row r="28" spans="1:3" x14ac:dyDescent="0.25">
      <c r="A28" s="46" t="s">
        <v>374</v>
      </c>
      <c r="B28" s="47"/>
      <c r="C28" s="51"/>
    </row>
    <row r="29" spans="1:3" x14ac:dyDescent="0.25">
      <c r="A29" s="46" t="s">
        <v>375</v>
      </c>
      <c r="B29" s="47"/>
      <c r="C29" s="51"/>
    </row>
    <row r="30" spans="1:3" x14ac:dyDescent="0.25">
      <c r="A30" s="46" t="s">
        <v>376</v>
      </c>
      <c r="B30" s="47"/>
      <c r="C30" s="51"/>
    </row>
    <row r="31" spans="1:3" x14ac:dyDescent="0.25">
      <c r="A31" s="46" t="s">
        <v>377</v>
      </c>
      <c r="B31" s="47"/>
      <c r="C31" s="51"/>
    </row>
    <row r="32" spans="1:3" x14ac:dyDescent="0.25">
      <c r="A32" s="46" t="s">
        <v>378</v>
      </c>
      <c r="B32" s="47"/>
      <c r="C32" s="51"/>
    </row>
    <row r="33" spans="1:3" x14ac:dyDescent="0.25">
      <c r="A33" s="46" t="s">
        <v>379</v>
      </c>
      <c r="B33" s="47"/>
      <c r="C33" s="51"/>
    </row>
    <row r="34" spans="1:3" x14ac:dyDescent="0.25">
      <c r="A34" s="46" t="s">
        <v>380</v>
      </c>
      <c r="B34" s="47"/>
      <c r="C34" s="51"/>
    </row>
    <row r="35" spans="1:3" x14ac:dyDescent="0.25">
      <c r="A35" s="46" t="s">
        <v>381</v>
      </c>
      <c r="B35" s="47"/>
      <c r="C35" s="51"/>
    </row>
    <row r="36" spans="1:3" x14ac:dyDescent="0.25">
      <c r="A36" s="46" t="s">
        <v>382</v>
      </c>
      <c r="B36" s="47"/>
      <c r="C36" s="51"/>
    </row>
  </sheetData>
  <conditionalFormatting sqref="B3:B21">
    <cfRule type="cellIs" dxfId="3" priority="3" operator="equal">
      <formula>"Yes"</formula>
    </cfRule>
    <cfRule type="cellIs" dxfId="2" priority="4" operator="equal">
      <formula>"No"</formula>
    </cfRule>
  </conditionalFormatting>
  <conditionalFormatting sqref="B23:B36">
    <cfRule type="cellIs" dxfId="1" priority="1" operator="equal">
      <formula>"Yes"</formula>
    </cfRule>
    <cfRule type="cellIs" dxfId="0" priority="2" operator="equal">
      <formula>"No"</formula>
    </cfRule>
  </conditionalFormatting>
  <dataValidations count="1">
    <dataValidation type="list" allowBlank="1" showInputMessage="1" showErrorMessage="1" sqref="B3:B21 B24:B36" xr:uid="{00000000-0002-0000-0100-000000000000}">
      <formula1>$F$3:$F$4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95"/>
  <sheetViews>
    <sheetView showGridLines="0" topLeftCell="A57" zoomScale="50" zoomScaleNormal="50" workbookViewId="0">
      <selection activeCell="A19" sqref="A19"/>
    </sheetView>
  </sheetViews>
  <sheetFormatPr defaultColWidth="8.77734375" defaultRowHeight="13.2" x14ac:dyDescent="0.3"/>
  <cols>
    <col min="1" max="1" width="77.21875" style="2" customWidth="1"/>
    <col min="2" max="2" width="6.5546875" style="2" customWidth="1"/>
    <col min="3" max="12" width="29.21875" style="2" customWidth="1"/>
    <col min="13" max="67" width="15.5546875" style="2" customWidth="1"/>
    <col min="68" max="16384" width="8.77734375" style="2"/>
  </cols>
  <sheetData>
    <row r="1" spans="1:5" ht="15.6" x14ac:dyDescent="0.3">
      <c r="A1" s="1" t="s">
        <v>0</v>
      </c>
      <c r="B1" s="53"/>
    </row>
    <row r="2" spans="1:5" x14ac:dyDescent="0.3">
      <c r="A2" s="3" t="str">
        <f>"Company:  "&amp;CVS!G10</f>
        <v xml:space="preserve">Company:  </v>
      </c>
      <c r="B2" s="53"/>
    </row>
    <row r="3" spans="1:5" x14ac:dyDescent="0.3">
      <c r="A3" s="3" t="str">
        <f>"Reporting Period:"&amp;CVS!G12&amp;","&amp;CVS!G13</f>
        <v>Reporting Period:,</v>
      </c>
      <c r="B3" s="53"/>
    </row>
    <row r="5" spans="1:5" x14ac:dyDescent="0.3">
      <c r="A5" s="2" t="s">
        <v>1</v>
      </c>
    </row>
    <row r="7" spans="1:5" x14ac:dyDescent="0.3">
      <c r="A7" s="54" t="s">
        <v>2</v>
      </c>
      <c r="B7" s="54"/>
    </row>
    <row r="9" spans="1:5" ht="39.6" x14ac:dyDescent="0.3">
      <c r="A9" s="55" t="s">
        <v>3</v>
      </c>
      <c r="B9" s="55" t="s">
        <v>4</v>
      </c>
      <c r="C9" s="56" t="s">
        <v>5</v>
      </c>
      <c r="D9" s="56" t="s">
        <v>6</v>
      </c>
      <c r="E9" s="56" t="s">
        <v>7</v>
      </c>
    </row>
    <row r="10" spans="1:5" x14ac:dyDescent="0.3">
      <c r="A10" s="55"/>
      <c r="B10" s="55"/>
      <c r="C10" s="56" t="s">
        <v>8</v>
      </c>
      <c r="D10" s="56" t="s">
        <v>8</v>
      </c>
      <c r="E10" s="56" t="s">
        <v>8</v>
      </c>
    </row>
    <row r="11" spans="1:5" x14ac:dyDescent="0.3">
      <c r="A11" s="55"/>
      <c r="B11" s="55"/>
      <c r="C11" s="56" t="s">
        <v>9</v>
      </c>
      <c r="D11" s="56" t="s">
        <v>10</v>
      </c>
      <c r="E11" s="56" t="s">
        <v>11</v>
      </c>
    </row>
    <row r="12" spans="1:5" x14ac:dyDescent="0.3">
      <c r="A12" s="57" t="s">
        <v>12</v>
      </c>
      <c r="B12" s="58">
        <v>11</v>
      </c>
      <c r="C12" s="4"/>
      <c r="D12" s="4"/>
      <c r="E12" s="4"/>
    </row>
    <row r="13" spans="1:5" x14ac:dyDescent="0.3">
      <c r="A13" s="46" t="s">
        <v>13</v>
      </c>
      <c r="B13" s="58">
        <f>B12+1</f>
        <v>12</v>
      </c>
      <c r="C13" s="59"/>
      <c r="D13" s="59"/>
      <c r="E13" s="59"/>
    </row>
    <row r="14" spans="1:5" x14ac:dyDescent="0.3">
      <c r="A14" s="46" t="s">
        <v>14</v>
      </c>
      <c r="B14" s="58">
        <f t="shared" ref="B14:B29" si="0">B13+1</f>
        <v>13</v>
      </c>
      <c r="C14" s="59"/>
      <c r="D14" s="59"/>
      <c r="E14" s="59"/>
    </row>
    <row r="15" spans="1:5" x14ac:dyDescent="0.3">
      <c r="A15" s="46" t="s">
        <v>15</v>
      </c>
      <c r="B15" s="58">
        <f t="shared" si="0"/>
        <v>14</v>
      </c>
      <c r="C15" s="59"/>
      <c r="D15" s="59"/>
      <c r="E15" s="59"/>
    </row>
    <row r="16" spans="1:5" x14ac:dyDescent="0.3">
      <c r="A16" s="46" t="s">
        <v>16</v>
      </c>
      <c r="B16" s="58">
        <f t="shared" si="0"/>
        <v>15</v>
      </c>
      <c r="C16" s="59"/>
      <c r="D16" s="59"/>
      <c r="E16" s="59"/>
    </row>
    <row r="17" spans="1:5" x14ac:dyDescent="0.3">
      <c r="A17" s="57" t="s">
        <v>17</v>
      </c>
      <c r="B17" s="58">
        <f t="shared" si="0"/>
        <v>16</v>
      </c>
      <c r="C17" s="4"/>
      <c r="D17" s="4"/>
      <c r="E17" s="4"/>
    </row>
    <row r="18" spans="1:5" x14ac:dyDescent="0.3">
      <c r="A18" s="46" t="s">
        <v>18</v>
      </c>
      <c r="B18" s="58">
        <f t="shared" si="0"/>
        <v>17</v>
      </c>
      <c r="C18" s="59"/>
      <c r="D18" s="59"/>
      <c r="E18" s="59"/>
    </row>
    <row r="19" spans="1:5" x14ac:dyDescent="0.3">
      <c r="A19" s="46" t="s">
        <v>19</v>
      </c>
      <c r="B19" s="58">
        <f t="shared" si="0"/>
        <v>18</v>
      </c>
      <c r="C19" s="59"/>
      <c r="D19" s="59"/>
      <c r="E19" s="59"/>
    </row>
    <row r="20" spans="1:5" x14ac:dyDescent="0.3">
      <c r="A20" s="46" t="s">
        <v>20</v>
      </c>
      <c r="B20" s="58">
        <f t="shared" si="0"/>
        <v>19</v>
      </c>
      <c r="C20" s="59"/>
      <c r="D20" s="59"/>
      <c r="E20" s="59"/>
    </row>
    <row r="21" spans="1:5" x14ac:dyDescent="0.3">
      <c r="A21" s="46" t="s">
        <v>21</v>
      </c>
      <c r="B21" s="58">
        <f t="shared" si="0"/>
        <v>20</v>
      </c>
      <c r="C21" s="59"/>
      <c r="D21" s="59"/>
      <c r="E21" s="59"/>
    </row>
    <row r="22" spans="1:5" x14ac:dyDescent="0.3">
      <c r="A22" s="46" t="s">
        <v>22</v>
      </c>
      <c r="B22" s="58">
        <f t="shared" si="0"/>
        <v>21</v>
      </c>
      <c r="C22" s="59"/>
      <c r="D22" s="59"/>
      <c r="E22" s="59"/>
    </row>
    <row r="23" spans="1:5" x14ac:dyDescent="0.3">
      <c r="A23" s="46" t="s">
        <v>23</v>
      </c>
      <c r="B23" s="58">
        <f t="shared" si="0"/>
        <v>22</v>
      </c>
      <c r="C23" s="59"/>
      <c r="D23" s="59"/>
      <c r="E23" s="59"/>
    </row>
    <row r="24" spans="1:5" x14ac:dyDescent="0.3">
      <c r="A24" s="57" t="s">
        <v>24</v>
      </c>
      <c r="B24" s="58">
        <f t="shared" si="0"/>
        <v>23</v>
      </c>
      <c r="C24" s="4"/>
      <c r="D24" s="4"/>
      <c r="E24" s="4"/>
    </row>
    <row r="25" spans="1:5" x14ac:dyDescent="0.3">
      <c r="A25" s="46" t="s">
        <v>25</v>
      </c>
      <c r="B25" s="58">
        <f t="shared" si="0"/>
        <v>24</v>
      </c>
      <c r="C25" s="59"/>
      <c r="D25" s="59"/>
      <c r="E25" s="59"/>
    </row>
    <row r="26" spans="1:5" x14ac:dyDescent="0.3">
      <c r="A26" s="57" t="s">
        <v>26</v>
      </c>
      <c r="B26" s="58">
        <f t="shared" si="0"/>
        <v>25</v>
      </c>
      <c r="C26" s="4"/>
      <c r="D26" s="4"/>
      <c r="E26" s="4"/>
    </row>
    <row r="27" spans="1:5" x14ac:dyDescent="0.3">
      <c r="A27" s="46" t="s">
        <v>27</v>
      </c>
      <c r="B27" s="58">
        <f t="shared" si="0"/>
        <v>26</v>
      </c>
      <c r="C27" s="59"/>
      <c r="D27" s="59"/>
      <c r="E27" s="59"/>
    </row>
    <row r="28" spans="1:5" x14ac:dyDescent="0.3">
      <c r="A28" s="57" t="s">
        <v>28</v>
      </c>
      <c r="B28" s="58">
        <f t="shared" si="0"/>
        <v>27</v>
      </c>
      <c r="C28" s="4"/>
      <c r="D28" s="4"/>
      <c r="E28" s="4"/>
    </row>
    <row r="29" spans="1:5" x14ac:dyDescent="0.3">
      <c r="A29" s="46" t="s">
        <v>29</v>
      </c>
      <c r="B29" s="58">
        <f t="shared" si="0"/>
        <v>28</v>
      </c>
      <c r="C29" s="59"/>
      <c r="D29" s="59"/>
      <c r="E29" s="59"/>
    </row>
    <row r="31" spans="1:5" x14ac:dyDescent="0.3">
      <c r="A31" s="54" t="s">
        <v>30</v>
      </c>
      <c r="B31" s="54"/>
    </row>
    <row r="33" spans="1:3" x14ac:dyDescent="0.3">
      <c r="A33" s="55" t="s">
        <v>3</v>
      </c>
      <c r="B33" s="55" t="s">
        <v>4</v>
      </c>
      <c r="C33" s="60" t="s">
        <v>31</v>
      </c>
    </row>
    <row r="34" spans="1:3" x14ac:dyDescent="0.3">
      <c r="A34" s="55"/>
      <c r="B34" s="55"/>
      <c r="C34" s="56" t="s">
        <v>8</v>
      </c>
    </row>
    <row r="35" spans="1:3" x14ac:dyDescent="0.3">
      <c r="A35" s="55"/>
      <c r="B35" s="55"/>
      <c r="C35" s="56" t="s">
        <v>9</v>
      </c>
    </row>
    <row r="36" spans="1:3" x14ac:dyDescent="0.3">
      <c r="A36" s="57" t="s">
        <v>12</v>
      </c>
      <c r="B36" s="58">
        <f>B29+1</f>
        <v>29</v>
      </c>
      <c r="C36" s="4"/>
    </row>
    <row r="37" spans="1:3" x14ac:dyDescent="0.3">
      <c r="A37" s="46" t="s">
        <v>13</v>
      </c>
      <c r="B37" s="58">
        <f t="shared" ref="B37:B53" si="1">B36+1</f>
        <v>30</v>
      </c>
      <c r="C37" s="59"/>
    </row>
    <row r="38" spans="1:3" x14ac:dyDescent="0.3">
      <c r="A38" s="46" t="s">
        <v>14</v>
      </c>
      <c r="B38" s="58">
        <f t="shared" si="1"/>
        <v>31</v>
      </c>
      <c r="C38" s="59"/>
    </row>
    <row r="39" spans="1:3" x14ac:dyDescent="0.3">
      <c r="A39" s="46" t="s">
        <v>15</v>
      </c>
      <c r="B39" s="58">
        <f t="shared" si="1"/>
        <v>32</v>
      </c>
      <c r="C39" s="59"/>
    </row>
    <row r="40" spans="1:3" x14ac:dyDescent="0.3">
      <c r="A40" s="46" t="s">
        <v>16</v>
      </c>
      <c r="B40" s="58">
        <f t="shared" si="1"/>
        <v>33</v>
      </c>
      <c r="C40" s="59"/>
    </row>
    <row r="41" spans="1:3" x14ac:dyDescent="0.3">
      <c r="A41" s="57" t="s">
        <v>17</v>
      </c>
      <c r="B41" s="58">
        <f t="shared" si="1"/>
        <v>34</v>
      </c>
      <c r="C41" s="4"/>
    </row>
    <row r="42" spans="1:3" x14ac:dyDescent="0.3">
      <c r="A42" s="46" t="s">
        <v>18</v>
      </c>
      <c r="B42" s="58">
        <f t="shared" si="1"/>
        <v>35</v>
      </c>
      <c r="C42" s="59"/>
    </row>
    <row r="43" spans="1:3" x14ac:dyDescent="0.3">
      <c r="A43" s="46" t="s">
        <v>19</v>
      </c>
      <c r="B43" s="58">
        <f t="shared" si="1"/>
        <v>36</v>
      </c>
      <c r="C43" s="59"/>
    </row>
    <row r="44" spans="1:3" x14ac:dyDescent="0.3">
      <c r="A44" s="46" t="s">
        <v>20</v>
      </c>
      <c r="B44" s="58">
        <f t="shared" si="1"/>
        <v>37</v>
      </c>
      <c r="C44" s="59"/>
    </row>
    <row r="45" spans="1:3" x14ac:dyDescent="0.3">
      <c r="A45" s="46" t="s">
        <v>21</v>
      </c>
      <c r="B45" s="58">
        <f t="shared" si="1"/>
        <v>38</v>
      </c>
      <c r="C45" s="59"/>
    </row>
    <row r="46" spans="1:3" x14ac:dyDescent="0.3">
      <c r="A46" s="46" t="s">
        <v>22</v>
      </c>
      <c r="B46" s="58">
        <f t="shared" si="1"/>
        <v>39</v>
      </c>
      <c r="C46" s="59"/>
    </row>
    <row r="47" spans="1:3" x14ac:dyDescent="0.3">
      <c r="A47" s="46" t="s">
        <v>23</v>
      </c>
      <c r="B47" s="58">
        <f t="shared" si="1"/>
        <v>40</v>
      </c>
      <c r="C47" s="59"/>
    </row>
    <row r="48" spans="1:3" x14ac:dyDescent="0.3">
      <c r="A48" s="57" t="s">
        <v>24</v>
      </c>
      <c r="B48" s="58">
        <f t="shared" si="1"/>
        <v>41</v>
      </c>
      <c r="C48" s="4"/>
    </row>
    <row r="49" spans="1:5" x14ac:dyDescent="0.3">
      <c r="A49" s="46" t="s">
        <v>25</v>
      </c>
      <c r="B49" s="58">
        <f t="shared" si="1"/>
        <v>42</v>
      </c>
      <c r="C49" s="59"/>
    </row>
    <row r="50" spans="1:5" x14ac:dyDescent="0.3">
      <c r="A50" s="57" t="s">
        <v>26</v>
      </c>
      <c r="B50" s="58">
        <f t="shared" si="1"/>
        <v>43</v>
      </c>
      <c r="C50" s="4"/>
    </row>
    <row r="51" spans="1:5" x14ac:dyDescent="0.3">
      <c r="A51" s="46" t="s">
        <v>27</v>
      </c>
      <c r="B51" s="58">
        <f t="shared" si="1"/>
        <v>44</v>
      </c>
      <c r="C51" s="59"/>
    </row>
    <row r="52" spans="1:5" x14ac:dyDescent="0.3">
      <c r="A52" s="57" t="s">
        <v>28</v>
      </c>
      <c r="B52" s="58">
        <f t="shared" si="1"/>
        <v>45</v>
      </c>
      <c r="C52" s="4"/>
    </row>
    <row r="53" spans="1:5" x14ac:dyDescent="0.3">
      <c r="A53" s="46" t="s">
        <v>29</v>
      </c>
      <c r="B53" s="58">
        <f t="shared" si="1"/>
        <v>46</v>
      </c>
      <c r="C53" s="59"/>
    </row>
    <row r="55" spans="1:5" x14ac:dyDescent="0.3">
      <c r="A55" s="54" t="s">
        <v>32</v>
      </c>
      <c r="B55" s="54"/>
    </row>
    <row r="56" spans="1:5" x14ac:dyDescent="0.3">
      <c r="A56" s="54"/>
      <c r="B56" s="54"/>
    </row>
    <row r="57" spans="1:5" ht="39.6" x14ac:dyDescent="0.3">
      <c r="A57" s="55" t="s">
        <v>3</v>
      </c>
      <c r="B57" s="55" t="s">
        <v>4</v>
      </c>
      <c r="C57" s="56" t="s">
        <v>5</v>
      </c>
      <c r="D57" s="56" t="s">
        <v>6</v>
      </c>
      <c r="E57" s="56" t="s">
        <v>7</v>
      </c>
    </row>
    <row r="58" spans="1:5" x14ac:dyDescent="0.3">
      <c r="A58" s="55"/>
      <c r="B58" s="55"/>
      <c r="C58" s="56" t="s">
        <v>8</v>
      </c>
      <c r="D58" s="56" t="s">
        <v>8</v>
      </c>
      <c r="E58" s="56" t="s">
        <v>8</v>
      </c>
    </row>
    <row r="59" spans="1:5" x14ac:dyDescent="0.3">
      <c r="A59" s="55"/>
      <c r="B59" s="55"/>
      <c r="C59" s="56" t="s">
        <v>9</v>
      </c>
      <c r="D59" s="56" t="s">
        <v>10</v>
      </c>
      <c r="E59" s="56" t="s">
        <v>11</v>
      </c>
    </row>
    <row r="60" spans="1:5" x14ac:dyDescent="0.3">
      <c r="A60" s="46" t="s">
        <v>33</v>
      </c>
      <c r="B60" s="58">
        <f>B53+1</f>
        <v>47</v>
      </c>
      <c r="C60" s="59"/>
      <c r="D60" s="59"/>
      <c r="E60" s="59"/>
    </row>
    <row r="61" spans="1:5" x14ac:dyDescent="0.3">
      <c r="A61" s="46" t="s">
        <v>34</v>
      </c>
      <c r="B61" s="58">
        <f t="shared" ref="B61:B62" si="2">B60+1</f>
        <v>48</v>
      </c>
      <c r="C61" s="59"/>
      <c r="D61" s="59"/>
      <c r="E61" s="59"/>
    </row>
    <row r="62" spans="1:5" x14ac:dyDescent="0.3">
      <c r="A62" s="46" t="s">
        <v>35</v>
      </c>
      <c r="B62" s="58">
        <f t="shared" si="2"/>
        <v>49</v>
      </c>
      <c r="C62" s="59"/>
      <c r="D62" s="59"/>
      <c r="E62" s="59"/>
    </row>
    <row r="64" spans="1:5" x14ac:dyDescent="0.3">
      <c r="A64" s="54" t="s">
        <v>36</v>
      </c>
      <c r="B64" s="54"/>
    </row>
    <row r="65" spans="1:12" x14ac:dyDescent="0.3">
      <c r="A65" s="54"/>
      <c r="B65" s="54"/>
    </row>
    <row r="66" spans="1:12" x14ac:dyDescent="0.3">
      <c r="A66" s="55" t="s">
        <v>3</v>
      </c>
      <c r="B66" s="55" t="s">
        <v>4</v>
      </c>
      <c r="C66" s="60" t="s">
        <v>37</v>
      </c>
    </row>
    <row r="67" spans="1:12" x14ac:dyDescent="0.3">
      <c r="A67" s="55"/>
      <c r="B67" s="55"/>
      <c r="C67" s="56" t="s">
        <v>8</v>
      </c>
    </row>
    <row r="68" spans="1:12" x14ac:dyDescent="0.3">
      <c r="A68" s="55"/>
      <c r="B68" s="55"/>
      <c r="C68" s="56" t="s">
        <v>9</v>
      </c>
    </row>
    <row r="69" spans="1:12" x14ac:dyDescent="0.3">
      <c r="A69" s="46" t="s">
        <v>33</v>
      </c>
      <c r="B69" s="58">
        <f>B62+1</f>
        <v>50</v>
      </c>
      <c r="C69" s="59"/>
    </row>
    <row r="70" spans="1:12" x14ac:dyDescent="0.3">
      <c r="A70" s="46" t="s">
        <v>34</v>
      </c>
      <c r="B70" s="58">
        <f t="shared" ref="B70:B71" si="3">B69+1</f>
        <v>51</v>
      </c>
      <c r="C70" s="59"/>
    </row>
    <row r="71" spans="1:12" x14ac:dyDescent="0.3">
      <c r="A71" s="46" t="s">
        <v>35</v>
      </c>
      <c r="B71" s="58">
        <f t="shared" si="3"/>
        <v>52</v>
      </c>
      <c r="C71" s="59"/>
    </row>
    <row r="73" spans="1:12" x14ac:dyDescent="0.3">
      <c r="A73" s="54" t="s">
        <v>38</v>
      </c>
    </row>
    <row r="75" spans="1:12" x14ac:dyDescent="0.3">
      <c r="A75" s="55" t="s">
        <v>3</v>
      </c>
      <c r="B75" s="55" t="s">
        <v>4</v>
      </c>
      <c r="C75" s="60" t="s">
        <v>39</v>
      </c>
      <c r="D75" s="60" t="s">
        <v>40</v>
      </c>
      <c r="E75" s="60" t="s">
        <v>41</v>
      </c>
      <c r="F75" s="60" t="s">
        <v>42</v>
      </c>
      <c r="G75" s="60" t="s">
        <v>43</v>
      </c>
      <c r="H75" s="60" t="s">
        <v>44</v>
      </c>
      <c r="I75" s="60" t="s">
        <v>45</v>
      </c>
      <c r="J75" s="60" t="s">
        <v>46</v>
      </c>
      <c r="K75" s="60" t="s">
        <v>47</v>
      </c>
      <c r="L75" s="60" t="s">
        <v>48</v>
      </c>
    </row>
    <row r="76" spans="1:12" x14ac:dyDescent="0.3">
      <c r="A76" s="55"/>
      <c r="B76" s="55"/>
      <c r="C76" s="56" t="s">
        <v>8</v>
      </c>
      <c r="D76" s="56" t="s">
        <v>8</v>
      </c>
      <c r="E76" s="56" t="s">
        <v>8</v>
      </c>
      <c r="F76" s="56" t="s">
        <v>8</v>
      </c>
      <c r="G76" s="56" t="s">
        <v>8</v>
      </c>
      <c r="H76" s="56" t="s">
        <v>8</v>
      </c>
      <c r="I76" s="56" t="s">
        <v>8</v>
      </c>
      <c r="J76" s="56" t="s">
        <v>8</v>
      </c>
      <c r="K76" s="56" t="s">
        <v>8</v>
      </c>
      <c r="L76" s="56" t="s">
        <v>8</v>
      </c>
    </row>
    <row r="77" spans="1:12" x14ac:dyDescent="0.3">
      <c r="A77" s="55"/>
      <c r="B77" s="55"/>
      <c r="C77" s="56" t="s">
        <v>9</v>
      </c>
      <c r="D77" s="56" t="s">
        <v>10</v>
      </c>
      <c r="E77" s="56" t="s">
        <v>11</v>
      </c>
      <c r="F77" s="56" t="s">
        <v>49</v>
      </c>
      <c r="G77" s="56" t="s">
        <v>50</v>
      </c>
      <c r="H77" s="56" t="s">
        <v>51</v>
      </c>
      <c r="I77" s="56" t="s">
        <v>52</v>
      </c>
      <c r="J77" s="56" t="s">
        <v>53</v>
      </c>
      <c r="K77" s="56" t="s">
        <v>54</v>
      </c>
      <c r="L77" s="56" t="s">
        <v>55</v>
      </c>
    </row>
    <row r="78" spans="1:12" x14ac:dyDescent="0.3">
      <c r="A78" s="57" t="s">
        <v>56</v>
      </c>
      <c r="B78" s="58">
        <f>B71+1</f>
        <v>53</v>
      </c>
      <c r="C78" s="61"/>
      <c r="D78" s="61"/>
      <c r="E78" s="61"/>
      <c r="F78" s="61"/>
      <c r="G78" s="61"/>
      <c r="H78" s="61"/>
      <c r="I78" s="61"/>
      <c r="J78" s="61"/>
      <c r="K78" s="61"/>
      <c r="L78" s="61"/>
    </row>
    <row r="79" spans="1:12" x14ac:dyDescent="0.3">
      <c r="A79" s="46" t="s">
        <v>57</v>
      </c>
      <c r="B79" s="58">
        <f>B78+1</f>
        <v>54</v>
      </c>
      <c r="C79" s="61"/>
      <c r="D79" s="61"/>
      <c r="E79" s="61"/>
      <c r="F79" s="61"/>
      <c r="G79" s="61"/>
      <c r="H79" s="61"/>
      <c r="I79" s="61"/>
      <c r="J79" s="61"/>
      <c r="K79" s="61"/>
      <c r="L79" s="61"/>
    </row>
    <row r="80" spans="1:12" x14ac:dyDescent="0.3">
      <c r="A80" s="46" t="s">
        <v>58</v>
      </c>
      <c r="B80" s="58">
        <f t="shared" ref="B80:B95" si="4">B79+1</f>
        <v>55</v>
      </c>
      <c r="C80" s="61"/>
      <c r="D80" s="61"/>
      <c r="E80" s="61"/>
      <c r="F80" s="61"/>
      <c r="G80" s="61"/>
      <c r="H80" s="61"/>
      <c r="I80" s="61"/>
      <c r="J80" s="61"/>
      <c r="K80" s="61"/>
      <c r="L80" s="61"/>
    </row>
    <row r="81" spans="1:12" x14ac:dyDescent="0.3">
      <c r="A81" s="46" t="s">
        <v>59</v>
      </c>
      <c r="B81" s="58">
        <f t="shared" si="4"/>
        <v>56</v>
      </c>
      <c r="C81" s="61"/>
      <c r="D81" s="61"/>
      <c r="E81" s="61"/>
      <c r="F81" s="61"/>
      <c r="G81" s="61"/>
      <c r="H81" s="61"/>
      <c r="I81" s="61"/>
      <c r="J81" s="61"/>
      <c r="K81" s="61"/>
      <c r="L81" s="61"/>
    </row>
    <row r="82" spans="1:12" x14ac:dyDescent="0.3">
      <c r="A82" s="46" t="s">
        <v>60</v>
      </c>
      <c r="B82" s="58">
        <f t="shared" si="4"/>
        <v>57</v>
      </c>
      <c r="C82" s="61"/>
      <c r="D82" s="61"/>
      <c r="E82" s="61"/>
      <c r="F82" s="61"/>
      <c r="G82" s="61"/>
      <c r="H82" s="61"/>
      <c r="I82" s="61"/>
      <c r="J82" s="61"/>
      <c r="K82" s="61"/>
      <c r="L82" s="61"/>
    </row>
    <row r="83" spans="1:12" x14ac:dyDescent="0.3">
      <c r="A83" s="46" t="s">
        <v>61</v>
      </c>
      <c r="B83" s="58">
        <f t="shared" si="4"/>
        <v>58</v>
      </c>
      <c r="C83" s="61"/>
      <c r="D83" s="61"/>
      <c r="E83" s="61"/>
      <c r="F83" s="61"/>
      <c r="G83" s="61"/>
      <c r="H83" s="61"/>
      <c r="I83" s="61"/>
      <c r="J83" s="61"/>
      <c r="K83" s="61"/>
      <c r="L83" s="61"/>
    </row>
    <row r="84" spans="1:12" x14ac:dyDescent="0.3">
      <c r="A84" s="46" t="s">
        <v>62</v>
      </c>
      <c r="B84" s="58">
        <f t="shared" si="4"/>
        <v>59</v>
      </c>
      <c r="C84" s="61"/>
      <c r="D84" s="61"/>
      <c r="E84" s="61"/>
      <c r="F84" s="61"/>
      <c r="G84" s="61"/>
      <c r="H84" s="61"/>
      <c r="I84" s="61"/>
      <c r="J84" s="61"/>
      <c r="K84" s="61"/>
      <c r="L84" s="61"/>
    </row>
    <row r="85" spans="1:12" x14ac:dyDescent="0.3">
      <c r="A85" s="46" t="s">
        <v>63</v>
      </c>
      <c r="B85" s="58">
        <f t="shared" si="4"/>
        <v>60</v>
      </c>
      <c r="C85" s="61"/>
      <c r="D85" s="61"/>
      <c r="E85" s="61"/>
      <c r="F85" s="61"/>
      <c r="G85" s="61"/>
      <c r="H85" s="61"/>
      <c r="I85" s="61"/>
      <c r="J85" s="61"/>
      <c r="K85" s="61"/>
      <c r="L85" s="61"/>
    </row>
    <row r="86" spans="1:12" x14ac:dyDescent="0.3">
      <c r="A86" s="46" t="s">
        <v>64</v>
      </c>
      <c r="B86" s="58">
        <f t="shared" si="4"/>
        <v>61</v>
      </c>
      <c r="C86" s="61"/>
      <c r="D86" s="61"/>
      <c r="E86" s="61"/>
      <c r="F86" s="61"/>
      <c r="G86" s="61"/>
      <c r="H86" s="61"/>
      <c r="I86" s="61"/>
      <c r="J86" s="61"/>
      <c r="K86" s="61"/>
      <c r="L86" s="61"/>
    </row>
    <row r="87" spans="1:12" x14ac:dyDescent="0.3">
      <c r="A87" s="57" t="s">
        <v>65</v>
      </c>
      <c r="B87" s="58">
        <f t="shared" si="4"/>
        <v>62</v>
      </c>
      <c r="C87" s="61"/>
      <c r="D87" s="61"/>
      <c r="E87" s="61"/>
      <c r="F87" s="61"/>
      <c r="G87" s="61"/>
      <c r="H87" s="61"/>
      <c r="I87" s="61"/>
      <c r="J87" s="61"/>
      <c r="K87" s="61"/>
      <c r="L87" s="61"/>
    </row>
    <row r="88" spans="1:12" x14ac:dyDescent="0.3">
      <c r="A88" s="46" t="s">
        <v>57</v>
      </c>
      <c r="B88" s="58">
        <f t="shared" si="4"/>
        <v>63</v>
      </c>
      <c r="C88" s="61"/>
      <c r="D88" s="61"/>
      <c r="E88" s="61"/>
      <c r="F88" s="61"/>
      <c r="G88" s="61"/>
      <c r="H88" s="61"/>
      <c r="I88" s="61"/>
      <c r="J88" s="61"/>
      <c r="K88" s="61"/>
      <c r="L88" s="61"/>
    </row>
    <row r="89" spans="1:12" x14ac:dyDescent="0.3">
      <c r="A89" s="46" t="s">
        <v>58</v>
      </c>
      <c r="B89" s="58">
        <f t="shared" si="4"/>
        <v>64</v>
      </c>
      <c r="C89" s="61"/>
      <c r="D89" s="61"/>
      <c r="E89" s="61"/>
      <c r="F89" s="61"/>
      <c r="G89" s="61"/>
      <c r="H89" s="61"/>
      <c r="I89" s="61"/>
      <c r="J89" s="61"/>
      <c r="K89" s="61"/>
      <c r="L89" s="61"/>
    </row>
    <row r="90" spans="1:12" x14ac:dyDescent="0.3">
      <c r="A90" s="46" t="s">
        <v>59</v>
      </c>
      <c r="B90" s="58">
        <f t="shared" si="4"/>
        <v>65</v>
      </c>
      <c r="C90" s="61"/>
      <c r="D90" s="61"/>
      <c r="E90" s="61"/>
      <c r="F90" s="61"/>
      <c r="G90" s="61"/>
      <c r="H90" s="61"/>
      <c r="I90" s="61"/>
      <c r="J90" s="61"/>
      <c r="K90" s="61"/>
      <c r="L90" s="61"/>
    </row>
    <row r="91" spans="1:12" x14ac:dyDescent="0.3">
      <c r="A91" s="46" t="s">
        <v>60</v>
      </c>
      <c r="B91" s="58">
        <f t="shared" si="4"/>
        <v>66</v>
      </c>
      <c r="C91" s="61"/>
      <c r="D91" s="61"/>
      <c r="E91" s="61"/>
      <c r="F91" s="61"/>
      <c r="G91" s="61"/>
      <c r="H91" s="61"/>
      <c r="I91" s="61"/>
      <c r="J91" s="61"/>
      <c r="K91" s="61"/>
      <c r="L91" s="61"/>
    </row>
    <row r="92" spans="1:12" x14ac:dyDescent="0.3">
      <c r="A92" s="46" t="s">
        <v>61</v>
      </c>
      <c r="B92" s="58">
        <f t="shared" si="4"/>
        <v>67</v>
      </c>
      <c r="C92" s="61"/>
      <c r="D92" s="61"/>
      <c r="E92" s="61"/>
      <c r="F92" s="61"/>
      <c r="G92" s="61"/>
      <c r="H92" s="61"/>
      <c r="I92" s="61"/>
      <c r="J92" s="61"/>
      <c r="K92" s="61"/>
      <c r="L92" s="61"/>
    </row>
    <row r="93" spans="1:12" x14ac:dyDescent="0.3">
      <c r="A93" s="46" t="s">
        <v>62</v>
      </c>
      <c r="B93" s="58">
        <f t="shared" si="4"/>
        <v>68</v>
      </c>
      <c r="C93" s="61"/>
      <c r="D93" s="61"/>
      <c r="E93" s="61"/>
      <c r="F93" s="61"/>
      <c r="G93" s="61"/>
      <c r="H93" s="61"/>
      <c r="I93" s="61"/>
      <c r="J93" s="61"/>
      <c r="K93" s="61"/>
      <c r="L93" s="61"/>
    </row>
    <row r="94" spans="1:12" x14ac:dyDescent="0.3">
      <c r="A94" s="46" t="s">
        <v>63</v>
      </c>
      <c r="B94" s="58">
        <f t="shared" si="4"/>
        <v>69</v>
      </c>
      <c r="C94" s="61"/>
      <c r="D94" s="61"/>
      <c r="E94" s="61"/>
      <c r="F94" s="61"/>
      <c r="G94" s="61"/>
      <c r="H94" s="61"/>
      <c r="I94" s="61"/>
      <c r="J94" s="61"/>
      <c r="K94" s="61"/>
      <c r="L94" s="61"/>
    </row>
    <row r="95" spans="1:12" x14ac:dyDescent="0.3">
      <c r="A95" s="46" t="s">
        <v>64</v>
      </c>
      <c r="B95" s="58">
        <f t="shared" si="4"/>
        <v>70</v>
      </c>
      <c r="C95" s="61"/>
      <c r="D95" s="61"/>
      <c r="E95" s="61"/>
      <c r="F95" s="61"/>
      <c r="G95" s="61"/>
      <c r="H95" s="61"/>
      <c r="I95" s="61"/>
      <c r="J95" s="61"/>
      <c r="K95" s="61"/>
      <c r="L95" s="61"/>
    </row>
  </sheetData>
  <dataConsolidate link="1"/>
  <mergeCells count="10">
    <mergeCell ref="A66:A68"/>
    <mergeCell ref="B66:B68"/>
    <mergeCell ref="A75:A77"/>
    <mergeCell ref="B75:B77"/>
    <mergeCell ref="A9:A11"/>
    <mergeCell ref="B9:B11"/>
    <mergeCell ref="A33:A35"/>
    <mergeCell ref="B33:B35"/>
    <mergeCell ref="A57:A59"/>
    <mergeCell ref="B57:B5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04"/>
  <sheetViews>
    <sheetView showGridLines="0" topLeftCell="A205" zoomScale="70" zoomScaleNormal="70" workbookViewId="0">
      <selection activeCell="F9" sqref="F9"/>
    </sheetView>
  </sheetViews>
  <sheetFormatPr defaultColWidth="8.77734375" defaultRowHeight="13.2" x14ac:dyDescent="0.3"/>
  <cols>
    <col min="1" max="1" width="85" style="62" customWidth="1"/>
    <col min="2" max="2" width="6.5546875" style="62" customWidth="1"/>
    <col min="3" max="6" width="23.21875" style="62" customWidth="1"/>
    <col min="7" max="16384" width="8.77734375" style="62"/>
  </cols>
  <sheetData>
    <row r="1" spans="1:4" ht="15.6" x14ac:dyDescent="0.3">
      <c r="A1" s="1" t="s">
        <v>66</v>
      </c>
      <c r="B1" s="53"/>
    </row>
    <row r="2" spans="1:4" x14ac:dyDescent="0.3">
      <c r="A2" s="3" t="str">
        <f>"Company:  "&amp;CVS!G10</f>
        <v xml:space="preserve">Company:  </v>
      </c>
      <c r="B2" s="53"/>
    </row>
    <row r="3" spans="1:4" x14ac:dyDescent="0.3">
      <c r="A3" s="3" t="str">
        <f>"Reporting Period:"&amp;CVS!G12&amp;","&amp;CVS!G13</f>
        <v>Reporting Period:,</v>
      </c>
      <c r="B3" s="53"/>
    </row>
    <row r="4" spans="1:4" x14ac:dyDescent="0.3">
      <c r="A4" s="53"/>
      <c r="B4" s="53"/>
    </row>
    <row r="5" spans="1:4" x14ac:dyDescent="0.25">
      <c r="A5" s="63" t="s">
        <v>1</v>
      </c>
      <c r="B5" s="63"/>
    </row>
    <row r="6" spans="1:4" x14ac:dyDescent="0.25">
      <c r="B6" s="63"/>
    </row>
    <row r="7" spans="1:4" x14ac:dyDescent="0.3">
      <c r="A7" s="54" t="s">
        <v>67</v>
      </c>
      <c r="B7" s="54"/>
    </row>
    <row r="9" spans="1:4" ht="39.6" x14ac:dyDescent="0.3">
      <c r="A9" s="55" t="s">
        <v>3</v>
      </c>
      <c r="B9" s="55" t="s">
        <v>4</v>
      </c>
      <c r="C9" s="56" t="s">
        <v>68</v>
      </c>
      <c r="D9" s="56" t="s">
        <v>69</v>
      </c>
    </row>
    <row r="10" spans="1:4" x14ac:dyDescent="0.3">
      <c r="A10" s="55"/>
      <c r="B10" s="55"/>
      <c r="C10" s="56" t="s">
        <v>70</v>
      </c>
      <c r="D10" s="56" t="s">
        <v>70</v>
      </c>
    </row>
    <row r="11" spans="1:4" x14ac:dyDescent="0.3">
      <c r="A11" s="55"/>
      <c r="B11" s="55"/>
      <c r="C11" s="56" t="s">
        <v>9</v>
      </c>
      <c r="D11" s="56" t="s">
        <v>10</v>
      </c>
    </row>
    <row r="12" spans="1:4" x14ac:dyDescent="0.25">
      <c r="A12" s="57" t="s">
        <v>5</v>
      </c>
      <c r="B12" s="58">
        <v>11</v>
      </c>
      <c r="C12" s="64">
        <f>SUM(C13,SUM(C26:C39))</f>
        <v>0</v>
      </c>
      <c r="D12" s="64">
        <f>SUM(D13,SUM(D26:D39))</f>
        <v>0</v>
      </c>
    </row>
    <row r="13" spans="1:4" x14ac:dyDescent="0.25">
      <c r="A13" s="46" t="s">
        <v>71</v>
      </c>
      <c r="B13" s="58">
        <f>B12+1</f>
        <v>12</v>
      </c>
      <c r="C13" s="64">
        <f>SUM(C14:C25)</f>
        <v>0</v>
      </c>
      <c r="D13" s="64">
        <f>SUM(D14:D25)</f>
        <v>0</v>
      </c>
    </row>
    <row r="14" spans="1:4" x14ac:dyDescent="0.3">
      <c r="A14" s="65" t="s">
        <v>72</v>
      </c>
      <c r="B14" s="58">
        <f t="shared" ref="B14:B43" si="0">B13+1</f>
        <v>13</v>
      </c>
      <c r="C14" s="66"/>
      <c r="D14" s="66"/>
    </row>
    <row r="15" spans="1:4" x14ac:dyDescent="0.3">
      <c r="A15" s="65" t="s">
        <v>73</v>
      </c>
      <c r="B15" s="58">
        <f t="shared" si="0"/>
        <v>14</v>
      </c>
      <c r="C15" s="66"/>
      <c r="D15" s="66"/>
    </row>
    <row r="16" spans="1:4" x14ac:dyDescent="0.3">
      <c r="A16" s="65" t="s">
        <v>74</v>
      </c>
      <c r="B16" s="58">
        <f t="shared" si="0"/>
        <v>15</v>
      </c>
      <c r="C16" s="66"/>
      <c r="D16" s="66"/>
    </row>
    <row r="17" spans="1:4" x14ac:dyDescent="0.3">
      <c r="A17" s="65" t="s">
        <v>75</v>
      </c>
      <c r="B17" s="58">
        <f t="shared" si="0"/>
        <v>16</v>
      </c>
      <c r="C17" s="66"/>
      <c r="D17" s="66"/>
    </row>
    <row r="18" spans="1:4" x14ac:dyDescent="0.3">
      <c r="A18" s="65" t="s">
        <v>76</v>
      </c>
      <c r="B18" s="58">
        <f t="shared" si="0"/>
        <v>17</v>
      </c>
      <c r="C18" s="66"/>
      <c r="D18" s="66"/>
    </row>
    <row r="19" spans="1:4" x14ac:dyDescent="0.3">
      <c r="A19" s="65" t="s">
        <v>77</v>
      </c>
      <c r="B19" s="58">
        <f t="shared" si="0"/>
        <v>18</v>
      </c>
      <c r="C19" s="66"/>
      <c r="D19" s="66"/>
    </row>
    <row r="20" spans="1:4" x14ac:dyDescent="0.3">
      <c r="A20" s="65" t="s">
        <v>78</v>
      </c>
      <c r="B20" s="58">
        <f t="shared" si="0"/>
        <v>19</v>
      </c>
      <c r="C20" s="66"/>
      <c r="D20" s="66"/>
    </row>
    <row r="21" spans="1:4" x14ac:dyDescent="0.3">
      <c r="A21" s="65" t="s">
        <v>79</v>
      </c>
      <c r="B21" s="58">
        <f t="shared" si="0"/>
        <v>20</v>
      </c>
      <c r="C21" s="66"/>
      <c r="D21" s="66"/>
    </row>
    <row r="22" spans="1:4" x14ac:dyDescent="0.3">
      <c r="A22" s="65" t="s">
        <v>80</v>
      </c>
      <c r="B22" s="58">
        <f t="shared" si="0"/>
        <v>21</v>
      </c>
      <c r="C22" s="66"/>
      <c r="D22" s="66"/>
    </row>
    <row r="23" spans="1:4" x14ac:dyDescent="0.3">
      <c r="A23" s="65" t="s">
        <v>81</v>
      </c>
      <c r="B23" s="58">
        <f t="shared" si="0"/>
        <v>22</v>
      </c>
      <c r="C23" s="66"/>
      <c r="D23" s="66"/>
    </row>
    <row r="24" spans="1:4" x14ac:dyDescent="0.3">
      <c r="A24" s="65" t="s">
        <v>82</v>
      </c>
      <c r="B24" s="58">
        <f t="shared" si="0"/>
        <v>23</v>
      </c>
      <c r="C24" s="66"/>
      <c r="D24" s="66"/>
    </row>
    <row r="25" spans="1:4" x14ac:dyDescent="0.3">
      <c r="A25" s="65" t="s">
        <v>83</v>
      </c>
      <c r="B25" s="58">
        <f t="shared" si="0"/>
        <v>24</v>
      </c>
      <c r="C25" s="66"/>
      <c r="D25" s="66"/>
    </row>
    <row r="26" spans="1:4" x14ac:dyDescent="0.3">
      <c r="A26" s="46" t="s">
        <v>84</v>
      </c>
      <c r="B26" s="58">
        <f t="shared" si="0"/>
        <v>25</v>
      </c>
      <c r="C26" s="66"/>
      <c r="D26" s="66"/>
    </row>
    <row r="27" spans="1:4" x14ac:dyDescent="0.3">
      <c r="A27" s="46" t="s">
        <v>85</v>
      </c>
      <c r="B27" s="58">
        <f t="shared" si="0"/>
        <v>26</v>
      </c>
      <c r="C27" s="66"/>
      <c r="D27" s="66"/>
    </row>
    <row r="28" spans="1:4" x14ac:dyDescent="0.3">
      <c r="A28" s="46" t="s">
        <v>86</v>
      </c>
      <c r="B28" s="58">
        <f t="shared" si="0"/>
        <v>27</v>
      </c>
      <c r="C28" s="66"/>
      <c r="D28" s="66"/>
    </row>
    <row r="29" spans="1:4" x14ac:dyDescent="0.3">
      <c r="A29" s="46" t="s">
        <v>87</v>
      </c>
      <c r="B29" s="58">
        <f t="shared" si="0"/>
        <v>28</v>
      </c>
      <c r="C29" s="66"/>
      <c r="D29" s="66"/>
    </row>
    <row r="30" spans="1:4" x14ac:dyDescent="0.3">
      <c r="A30" s="46" t="s">
        <v>88</v>
      </c>
      <c r="B30" s="58">
        <f t="shared" si="0"/>
        <v>29</v>
      </c>
      <c r="C30" s="66"/>
      <c r="D30" s="66"/>
    </row>
    <row r="31" spans="1:4" x14ac:dyDescent="0.3">
      <c r="A31" s="46" t="s">
        <v>89</v>
      </c>
      <c r="B31" s="58">
        <f t="shared" si="0"/>
        <v>30</v>
      </c>
      <c r="C31" s="66"/>
      <c r="D31" s="66"/>
    </row>
    <row r="32" spans="1:4" x14ac:dyDescent="0.3">
      <c r="A32" s="46" t="s">
        <v>90</v>
      </c>
      <c r="B32" s="58">
        <f t="shared" si="0"/>
        <v>31</v>
      </c>
      <c r="C32" s="66"/>
      <c r="D32" s="66"/>
    </row>
    <row r="33" spans="1:4" x14ac:dyDescent="0.3">
      <c r="A33" s="46" t="s">
        <v>91</v>
      </c>
      <c r="B33" s="58">
        <f t="shared" si="0"/>
        <v>32</v>
      </c>
      <c r="C33" s="66"/>
      <c r="D33" s="66"/>
    </row>
    <row r="34" spans="1:4" x14ac:dyDescent="0.3">
      <c r="A34" s="46" t="s">
        <v>92</v>
      </c>
      <c r="B34" s="58">
        <f t="shared" si="0"/>
        <v>33</v>
      </c>
      <c r="C34" s="66"/>
      <c r="D34" s="66"/>
    </row>
    <row r="35" spans="1:4" x14ac:dyDescent="0.3">
      <c r="A35" s="46" t="s">
        <v>93</v>
      </c>
      <c r="B35" s="58">
        <f t="shared" si="0"/>
        <v>34</v>
      </c>
      <c r="C35" s="66"/>
      <c r="D35" s="66"/>
    </row>
    <row r="36" spans="1:4" x14ac:dyDescent="0.3">
      <c r="A36" s="46" t="s">
        <v>94</v>
      </c>
      <c r="B36" s="58">
        <f t="shared" si="0"/>
        <v>35</v>
      </c>
      <c r="C36" s="66"/>
      <c r="D36" s="66"/>
    </row>
    <row r="37" spans="1:4" x14ac:dyDescent="0.3">
      <c r="A37" s="46" t="s">
        <v>95</v>
      </c>
      <c r="B37" s="58">
        <f t="shared" si="0"/>
        <v>36</v>
      </c>
      <c r="C37" s="66"/>
      <c r="D37" s="66"/>
    </row>
    <row r="38" spans="1:4" x14ac:dyDescent="0.3">
      <c r="A38" s="46" t="s">
        <v>96</v>
      </c>
      <c r="B38" s="58">
        <f t="shared" si="0"/>
        <v>37</v>
      </c>
      <c r="C38" s="66"/>
      <c r="D38" s="66"/>
    </row>
    <row r="39" spans="1:4" x14ac:dyDescent="0.3">
      <c r="A39" s="46" t="s">
        <v>97</v>
      </c>
      <c r="B39" s="58">
        <f t="shared" si="0"/>
        <v>38</v>
      </c>
      <c r="C39" s="66"/>
      <c r="D39" s="66"/>
    </row>
    <row r="40" spans="1:4" x14ac:dyDescent="0.25">
      <c r="A40" s="57" t="s">
        <v>98</v>
      </c>
      <c r="B40" s="58">
        <f t="shared" si="0"/>
        <v>39</v>
      </c>
      <c r="C40" s="64">
        <f>SUM(C41:C42)</f>
        <v>0</v>
      </c>
      <c r="D40" s="64">
        <f>SUM(D41:D42)</f>
        <v>0</v>
      </c>
    </row>
    <row r="41" spans="1:4" x14ac:dyDescent="0.3">
      <c r="A41" s="46" t="s">
        <v>99</v>
      </c>
      <c r="B41" s="58">
        <f t="shared" si="0"/>
        <v>40</v>
      </c>
      <c r="C41" s="66"/>
      <c r="D41" s="66"/>
    </row>
    <row r="42" spans="1:4" x14ac:dyDescent="0.3">
      <c r="A42" s="46" t="s">
        <v>100</v>
      </c>
      <c r="B42" s="58">
        <f t="shared" si="0"/>
        <v>41</v>
      </c>
      <c r="C42" s="66"/>
      <c r="D42" s="66"/>
    </row>
    <row r="43" spans="1:4" x14ac:dyDescent="0.3">
      <c r="A43" s="46" t="s">
        <v>101</v>
      </c>
      <c r="B43" s="58">
        <f t="shared" si="0"/>
        <v>42</v>
      </c>
      <c r="C43" s="66"/>
      <c r="D43" s="66"/>
    </row>
    <row r="44" spans="1:4" x14ac:dyDescent="0.3">
      <c r="A44" s="67"/>
      <c r="B44" s="67"/>
    </row>
    <row r="45" spans="1:4" x14ac:dyDescent="0.3">
      <c r="A45" s="54" t="s">
        <v>102</v>
      </c>
      <c r="B45" s="67"/>
    </row>
    <row r="46" spans="1:4" x14ac:dyDescent="0.3">
      <c r="A46" s="67"/>
      <c r="B46" s="67"/>
    </row>
    <row r="47" spans="1:4" ht="26.4" x14ac:dyDescent="0.3">
      <c r="A47" s="55" t="s">
        <v>3</v>
      </c>
      <c r="B47" s="55" t="s">
        <v>4</v>
      </c>
      <c r="C47" s="56" t="s">
        <v>103</v>
      </c>
    </row>
    <row r="48" spans="1:4" x14ac:dyDescent="0.3">
      <c r="A48" s="55"/>
      <c r="B48" s="55"/>
      <c r="C48" s="56" t="s">
        <v>70</v>
      </c>
    </row>
    <row r="49" spans="1:3" x14ac:dyDescent="0.3">
      <c r="A49" s="55"/>
      <c r="B49" s="55"/>
      <c r="C49" s="56" t="s">
        <v>9</v>
      </c>
    </row>
    <row r="50" spans="1:3" x14ac:dyDescent="0.3">
      <c r="A50" s="57" t="s">
        <v>5</v>
      </c>
      <c r="B50" s="58">
        <f>B43+1</f>
        <v>43</v>
      </c>
      <c r="C50" s="4"/>
    </row>
    <row r="51" spans="1:3" x14ac:dyDescent="0.3">
      <c r="A51" s="46" t="s">
        <v>57</v>
      </c>
      <c r="B51" s="58">
        <f>B50+1</f>
        <v>44</v>
      </c>
      <c r="C51" s="66"/>
    </row>
    <row r="52" spans="1:3" x14ac:dyDescent="0.3">
      <c r="A52" s="46" t="s">
        <v>58</v>
      </c>
      <c r="B52" s="58">
        <f t="shared" ref="B52:B58" si="1">B51+1</f>
        <v>45</v>
      </c>
      <c r="C52" s="66"/>
    </row>
    <row r="53" spans="1:3" x14ac:dyDescent="0.3">
      <c r="A53" s="46" t="s">
        <v>59</v>
      </c>
      <c r="B53" s="58">
        <f t="shared" si="1"/>
        <v>46</v>
      </c>
      <c r="C53" s="66"/>
    </row>
    <row r="54" spans="1:3" x14ac:dyDescent="0.3">
      <c r="A54" s="46" t="s">
        <v>60</v>
      </c>
      <c r="B54" s="58">
        <f t="shared" si="1"/>
        <v>47</v>
      </c>
      <c r="C54" s="66"/>
    </row>
    <row r="55" spans="1:3" x14ac:dyDescent="0.3">
      <c r="A55" s="46" t="s">
        <v>61</v>
      </c>
      <c r="B55" s="58">
        <f t="shared" si="1"/>
        <v>48</v>
      </c>
      <c r="C55" s="66"/>
    </row>
    <row r="56" spans="1:3" x14ac:dyDescent="0.3">
      <c r="A56" s="46" t="s">
        <v>62</v>
      </c>
      <c r="B56" s="58">
        <f t="shared" si="1"/>
        <v>49</v>
      </c>
      <c r="C56" s="66"/>
    </row>
    <row r="57" spans="1:3" x14ac:dyDescent="0.3">
      <c r="A57" s="46" t="s">
        <v>63</v>
      </c>
      <c r="B57" s="58">
        <f t="shared" si="1"/>
        <v>50</v>
      </c>
      <c r="C57" s="66"/>
    </row>
    <row r="58" spans="1:3" x14ac:dyDescent="0.3">
      <c r="A58" s="46" t="s">
        <v>64</v>
      </c>
      <c r="B58" s="58">
        <f t="shared" si="1"/>
        <v>51</v>
      </c>
      <c r="C58" s="66"/>
    </row>
    <row r="59" spans="1:3" x14ac:dyDescent="0.3">
      <c r="A59" s="67"/>
      <c r="B59" s="67"/>
    </row>
    <row r="60" spans="1:3" x14ac:dyDescent="0.3">
      <c r="A60" s="54" t="s">
        <v>104</v>
      </c>
      <c r="B60" s="67"/>
    </row>
    <row r="61" spans="1:3" x14ac:dyDescent="0.3">
      <c r="A61" s="67"/>
      <c r="B61" s="67"/>
    </row>
    <row r="62" spans="1:3" ht="39.6" x14ac:dyDescent="0.3">
      <c r="A62" s="55" t="s">
        <v>3</v>
      </c>
      <c r="B62" s="55" t="s">
        <v>4</v>
      </c>
      <c r="C62" s="56" t="s">
        <v>105</v>
      </c>
    </row>
    <row r="63" spans="1:3" x14ac:dyDescent="0.3">
      <c r="A63" s="55"/>
      <c r="B63" s="55"/>
      <c r="C63" s="56" t="s">
        <v>70</v>
      </c>
    </row>
    <row r="64" spans="1:3" x14ac:dyDescent="0.3">
      <c r="A64" s="55"/>
      <c r="B64" s="55"/>
      <c r="C64" s="56" t="s">
        <v>9</v>
      </c>
    </row>
    <row r="65" spans="1:3" x14ac:dyDescent="0.25">
      <c r="A65" s="57" t="s">
        <v>5</v>
      </c>
      <c r="B65" s="58">
        <f>B58+1</f>
        <v>52</v>
      </c>
      <c r="C65" s="64">
        <f>SUM(C66,SUM(C79:C92))</f>
        <v>0</v>
      </c>
    </row>
    <row r="66" spans="1:3" x14ac:dyDescent="0.25">
      <c r="A66" s="46" t="s">
        <v>71</v>
      </c>
      <c r="B66" s="58">
        <f>B65+1</f>
        <v>53</v>
      </c>
      <c r="C66" s="64">
        <f>SUM(C67:C78)</f>
        <v>0</v>
      </c>
    </row>
    <row r="67" spans="1:3" x14ac:dyDescent="0.3">
      <c r="A67" s="65" t="s">
        <v>72</v>
      </c>
      <c r="B67" s="58">
        <f t="shared" ref="B67:B96" si="2">B66+1</f>
        <v>54</v>
      </c>
      <c r="C67" s="66"/>
    </row>
    <row r="68" spans="1:3" x14ac:dyDescent="0.3">
      <c r="A68" s="65" t="s">
        <v>73</v>
      </c>
      <c r="B68" s="58">
        <f t="shared" si="2"/>
        <v>55</v>
      </c>
      <c r="C68" s="66"/>
    </row>
    <row r="69" spans="1:3" x14ac:dyDescent="0.3">
      <c r="A69" s="65" t="s">
        <v>74</v>
      </c>
      <c r="B69" s="58">
        <f t="shared" si="2"/>
        <v>56</v>
      </c>
      <c r="C69" s="66"/>
    </row>
    <row r="70" spans="1:3" x14ac:dyDescent="0.3">
      <c r="A70" s="65" t="s">
        <v>75</v>
      </c>
      <c r="B70" s="58">
        <f t="shared" si="2"/>
        <v>57</v>
      </c>
      <c r="C70" s="66"/>
    </row>
    <row r="71" spans="1:3" x14ac:dyDescent="0.3">
      <c r="A71" s="65" t="s">
        <v>76</v>
      </c>
      <c r="B71" s="58">
        <f t="shared" si="2"/>
        <v>58</v>
      </c>
      <c r="C71" s="66"/>
    </row>
    <row r="72" spans="1:3" x14ac:dyDescent="0.3">
      <c r="A72" s="65" t="s">
        <v>77</v>
      </c>
      <c r="B72" s="58">
        <f t="shared" si="2"/>
        <v>59</v>
      </c>
      <c r="C72" s="66"/>
    </row>
    <row r="73" spans="1:3" x14ac:dyDescent="0.3">
      <c r="A73" s="65" t="s">
        <v>78</v>
      </c>
      <c r="B73" s="58">
        <f t="shared" si="2"/>
        <v>60</v>
      </c>
      <c r="C73" s="66"/>
    </row>
    <row r="74" spans="1:3" x14ac:dyDescent="0.3">
      <c r="A74" s="65" t="s">
        <v>79</v>
      </c>
      <c r="B74" s="58">
        <f t="shared" si="2"/>
        <v>61</v>
      </c>
      <c r="C74" s="66"/>
    </row>
    <row r="75" spans="1:3" x14ac:dyDescent="0.3">
      <c r="A75" s="65" t="s">
        <v>80</v>
      </c>
      <c r="B75" s="58">
        <f t="shared" si="2"/>
        <v>62</v>
      </c>
      <c r="C75" s="66"/>
    </row>
    <row r="76" spans="1:3" x14ac:dyDescent="0.3">
      <c r="A76" s="65" t="s">
        <v>81</v>
      </c>
      <c r="B76" s="58">
        <f t="shared" si="2"/>
        <v>63</v>
      </c>
      <c r="C76" s="66"/>
    </row>
    <row r="77" spans="1:3" x14ac:dyDescent="0.3">
      <c r="A77" s="65" t="s">
        <v>82</v>
      </c>
      <c r="B77" s="58">
        <f t="shared" si="2"/>
        <v>64</v>
      </c>
      <c r="C77" s="66"/>
    </row>
    <row r="78" spans="1:3" x14ac:dyDescent="0.3">
      <c r="A78" s="65" t="s">
        <v>83</v>
      </c>
      <c r="B78" s="58">
        <f t="shared" si="2"/>
        <v>65</v>
      </c>
      <c r="C78" s="66"/>
    </row>
    <row r="79" spans="1:3" x14ac:dyDescent="0.3">
      <c r="A79" s="46" t="s">
        <v>84</v>
      </c>
      <c r="B79" s="58">
        <f t="shared" si="2"/>
        <v>66</v>
      </c>
      <c r="C79" s="66"/>
    </row>
    <row r="80" spans="1:3" x14ac:dyDescent="0.3">
      <c r="A80" s="46" t="s">
        <v>85</v>
      </c>
      <c r="B80" s="58">
        <f t="shared" si="2"/>
        <v>67</v>
      </c>
      <c r="C80" s="66"/>
    </row>
    <row r="81" spans="1:3" x14ac:dyDescent="0.3">
      <c r="A81" s="46" t="s">
        <v>86</v>
      </c>
      <c r="B81" s="58">
        <f t="shared" si="2"/>
        <v>68</v>
      </c>
      <c r="C81" s="66"/>
    </row>
    <row r="82" spans="1:3" x14ac:dyDescent="0.3">
      <c r="A82" s="46" t="s">
        <v>87</v>
      </c>
      <c r="B82" s="58">
        <f t="shared" si="2"/>
        <v>69</v>
      </c>
      <c r="C82" s="66"/>
    </row>
    <row r="83" spans="1:3" x14ac:dyDescent="0.3">
      <c r="A83" s="46" t="s">
        <v>88</v>
      </c>
      <c r="B83" s="58">
        <f t="shared" si="2"/>
        <v>70</v>
      </c>
      <c r="C83" s="66"/>
    </row>
    <row r="84" spans="1:3" x14ac:dyDescent="0.3">
      <c r="A84" s="46" t="s">
        <v>89</v>
      </c>
      <c r="B84" s="58">
        <f t="shared" si="2"/>
        <v>71</v>
      </c>
      <c r="C84" s="66"/>
    </row>
    <row r="85" spans="1:3" x14ac:dyDescent="0.3">
      <c r="A85" s="46" t="s">
        <v>90</v>
      </c>
      <c r="B85" s="58">
        <f t="shared" si="2"/>
        <v>72</v>
      </c>
      <c r="C85" s="66"/>
    </row>
    <row r="86" spans="1:3" x14ac:dyDescent="0.3">
      <c r="A86" s="46" t="s">
        <v>91</v>
      </c>
      <c r="B86" s="58">
        <f t="shared" si="2"/>
        <v>73</v>
      </c>
      <c r="C86" s="66"/>
    </row>
    <row r="87" spans="1:3" x14ac:dyDescent="0.3">
      <c r="A87" s="46" t="s">
        <v>92</v>
      </c>
      <c r="B87" s="58">
        <f t="shared" si="2"/>
        <v>74</v>
      </c>
      <c r="C87" s="66"/>
    </row>
    <row r="88" spans="1:3" x14ac:dyDescent="0.3">
      <c r="A88" s="46" t="s">
        <v>93</v>
      </c>
      <c r="B88" s="58">
        <f t="shared" si="2"/>
        <v>75</v>
      </c>
      <c r="C88" s="66"/>
    </row>
    <row r="89" spans="1:3" x14ac:dyDescent="0.3">
      <c r="A89" s="46" t="s">
        <v>94</v>
      </c>
      <c r="B89" s="58">
        <f t="shared" si="2"/>
        <v>76</v>
      </c>
      <c r="C89" s="66"/>
    </row>
    <row r="90" spans="1:3" x14ac:dyDescent="0.3">
      <c r="A90" s="46" t="s">
        <v>95</v>
      </c>
      <c r="B90" s="58">
        <f t="shared" si="2"/>
        <v>77</v>
      </c>
      <c r="C90" s="66"/>
    </row>
    <row r="91" spans="1:3" x14ac:dyDescent="0.3">
      <c r="A91" s="46" t="s">
        <v>96</v>
      </c>
      <c r="B91" s="58">
        <f t="shared" si="2"/>
        <v>78</v>
      </c>
      <c r="C91" s="66"/>
    </row>
    <row r="92" spans="1:3" x14ac:dyDescent="0.3">
      <c r="A92" s="46" t="s">
        <v>97</v>
      </c>
      <c r="B92" s="58">
        <f t="shared" si="2"/>
        <v>79</v>
      </c>
      <c r="C92" s="66"/>
    </row>
    <row r="93" spans="1:3" x14ac:dyDescent="0.25">
      <c r="A93" s="57" t="s">
        <v>98</v>
      </c>
      <c r="B93" s="58">
        <f t="shared" si="2"/>
        <v>80</v>
      </c>
      <c r="C93" s="64">
        <f>SUM(C94,C95)</f>
        <v>0</v>
      </c>
    </row>
    <row r="94" spans="1:3" x14ac:dyDescent="0.3">
      <c r="A94" s="46" t="s">
        <v>99</v>
      </c>
      <c r="B94" s="58">
        <f t="shared" si="2"/>
        <v>81</v>
      </c>
      <c r="C94" s="66"/>
    </row>
    <row r="95" spans="1:3" x14ac:dyDescent="0.3">
      <c r="A95" s="46" t="s">
        <v>100</v>
      </c>
      <c r="B95" s="58">
        <f t="shared" si="2"/>
        <v>82</v>
      </c>
      <c r="C95" s="66"/>
    </row>
    <row r="96" spans="1:3" x14ac:dyDescent="0.3">
      <c r="A96" s="46" t="s">
        <v>101</v>
      </c>
      <c r="B96" s="58">
        <f t="shared" si="2"/>
        <v>83</v>
      </c>
      <c r="C96" s="66"/>
    </row>
    <row r="97" spans="1:3" x14ac:dyDescent="0.3">
      <c r="B97" s="54"/>
    </row>
    <row r="98" spans="1:3" x14ac:dyDescent="0.3">
      <c r="A98" s="54" t="s">
        <v>106</v>
      </c>
      <c r="B98" s="67"/>
    </row>
    <row r="99" spans="1:3" x14ac:dyDescent="0.3">
      <c r="A99" s="67"/>
      <c r="B99" s="67"/>
    </row>
    <row r="100" spans="1:3" ht="26.4" x14ac:dyDescent="0.3">
      <c r="A100" s="55" t="s">
        <v>3</v>
      </c>
      <c r="B100" s="55" t="s">
        <v>4</v>
      </c>
      <c r="C100" s="56" t="s">
        <v>107</v>
      </c>
    </row>
    <row r="101" spans="1:3" x14ac:dyDescent="0.3">
      <c r="A101" s="55"/>
      <c r="B101" s="55"/>
      <c r="C101" s="56" t="s">
        <v>70</v>
      </c>
    </row>
    <row r="102" spans="1:3" x14ac:dyDescent="0.3">
      <c r="A102" s="55"/>
      <c r="B102" s="55"/>
      <c r="C102" s="56" t="s">
        <v>9</v>
      </c>
    </row>
    <row r="103" spans="1:3" x14ac:dyDescent="0.3">
      <c r="A103" s="57" t="s">
        <v>5</v>
      </c>
      <c r="B103" s="58">
        <f>B96+1</f>
        <v>84</v>
      </c>
      <c r="C103" s="4"/>
    </row>
    <row r="104" spans="1:3" x14ac:dyDescent="0.3">
      <c r="A104" s="46" t="s">
        <v>57</v>
      </c>
      <c r="B104" s="58">
        <f>B103+1</f>
        <v>85</v>
      </c>
      <c r="C104" s="66"/>
    </row>
    <row r="105" spans="1:3" x14ac:dyDescent="0.3">
      <c r="A105" s="46" t="s">
        <v>58</v>
      </c>
      <c r="B105" s="58">
        <f t="shared" ref="B105:B113" si="3">B104+1</f>
        <v>86</v>
      </c>
      <c r="C105" s="66"/>
    </row>
    <row r="106" spans="1:3" x14ac:dyDescent="0.3">
      <c r="A106" s="46" t="s">
        <v>59</v>
      </c>
      <c r="B106" s="58">
        <f t="shared" si="3"/>
        <v>87</v>
      </c>
      <c r="C106" s="66"/>
    </row>
    <row r="107" spans="1:3" x14ac:dyDescent="0.3">
      <c r="A107" s="46" t="s">
        <v>60</v>
      </c>
      <c r="B107" s="58">
        <f t="shared" si="3"/>
        <v>88</v>
      </c>
      <c r="C107" s="66"/>
    </row>
    <row r="108" spans="1:3" x14ac:dyDescent="0.3">
      <c r="A108" s="46" t="s">
        <v>61</v>
      </c>
      <c r="B108" s="58">
        <f t="shared" si="3"/>
        <v>89</v>
      </c>
      <c r="C108" s="66"/>
    </row>
    <row r="109" spans="1:3" x14ac:dyDescent="0.3">
      <c r="A109" s="46" t="s">
        <v>62</v>
      </c>
      <c r="B109" s="58">
        <f t="shared" si="3"/>
        <v>90</v>
      </c>
      <c r="C109" s="66"/>
    </row>
    <row r="110" spans="1:3" x14ac:dyDescent="0.3">
      <c r="A110" s="46" t="s">
        <v>63</v>
      </c>
      <c r="B110" s="58">
        <f t="shared" si="3"/>
        <v>91</v>
      </c>
      <c r="C110" s="66"/>
    </row>
    <row r="111" spans="1:3" x14ac:dyDescent="0.3">
      <c r="A111" s="46" t="s">
        <v>64</v>
      </c>
      <c r="B111" s="58">
        <f t="shared" si="3"/>
        <v>92</v>
      </c>
      <c r="C111" s="66"/>
    </row>
    <row r="112" spans="1:3" x14ac:dyDescent="0.3">
      <c r="A112" s="57" t="s">
        <v>98</v>
      </c>
      <c r="B112" s="58">
        <f t="shared" si="3"/>
        <v>93</v>
      </c>
      <c r="C112" s="4"/>
    </row>
    <row r="113" spans="1:5" x14ac:dyDescent="0.3">
      <c r="A113" s="46" t="s">
        <v>101</v>
      </c>
      <c r="B113" s="58">
        <f t="shared" si="3"/>
        <v>94</v>
      </c>
      <c r="C113" s="66"/>
    </row>
    <row r="114" spans="1:5" x14ac:dyDescent="0.3">
      <c r="B114" s="54"/>
    </row>
    <row r="115" spans="1:5" x14ac:dyDescent="0.3">
      <c r="A115" s="54" t="s">
        <v>108</v>
      </c>
      <c r="B115" s="54"/>
    </row>
    <row r="116" spans="1:5" x14ac:dyDescent="0.3">
      <c r="A116" s="67"/>
      <c r="B116" s="67"/>
    </row>
    <row r="117" spans="1:5" ht="26.4" x14ac:dyDescent="0.3">
      <c r="A117" s="55" t="s">
        <v>3</v>
      </c>
      <c r="B117" s="55" t="s">
        <v>4</v>
      </c>
      <c r="C117" s="56" t="s">
        <v>5</v>
      </c>
      <c r="D117" s="56" t="s">
        <v>109</v>
      </c>
      <c r="E117" s="56" t="s">
        <v>110</v>
      </c>
    </row>
    <row r="118" spans="1:5" x14ac:dyDescent="0.3">
      <c r="A118" s="55"/>
      <c r="B118" s="55"/>
      <c r="C118" s="56" t="s">
        <v>70</v>
      </c>
      <c r="D118" s="56" t="s">
        <v>70</v>
      </c>
      <c r="E118" s="56" t="s">
        <v>70</v>
      </c>
    </row>
    <row r="119" spans="1:5" x14ac:dyDescent="0.3">
      <c r="A119" s="55"/>
      <c r="B119" s="55"/>
      <c r="C119" s="56" t="s">
        <v>9</v>
      </c>
      <c r="D119" s="56" t="s">
        <v>10</v>
      </c>
      <c r="E119" s="56" t="s">
        <v>11</v>
      </c>
    </row>
    <row r="120" spans="1:5" x14ac:dyDescent="0.3">
      <c r="A120" s="46" t="s">
        <v>111</v>
      </c>
      <c r="B120" s="58">
        <f>B113+1</f>
        <v>95</v>
      </c>
      <c r="C120" s="66"/>
      <c r="D120" s="66"/>
      <c r="E120" s="66"/>
    </row>
    <row r="121" spans="1:5" x14ac:dyDescent="0.3">
      <c r="A121" s="67"/>
      <c r="B121" s="67"/>
    </row>
    <row r="122" spans="1:5" x14ac:dyDescent="0.3">
      <c r="A122" s="54" t="s">
        <v>112</v>
      </c>
      <c r="B122" s="54"/>
    </row>
    <row r="124" spans="1:5" ht="26.4" x14ac:dyDescent="0.3">
      <c r="A124" s="55" t="s">
        <v>3</v>
      </c>
      <c r="B124" s="55" t="s">
        <v>4</v>
      </c>
      <c r="C124" s="56" t="s">
        <v>5</v>
      </c>
      <c r="D124" s="56" t="s">
        <v>109</v>
      </c>
      <c r="E124" s="56" t="s">
        <v>110</v>
      </c>
    </row>
    <row r="125" spans="1:5" x14ac:dyDescent="0.3">
      <c r="A125" s="55"/>
      <c r="B125" s="55"/>
      <c r="C125" s="56" t="s">
        <v>70</v>
      </c>
      <c r="D125" s="56" t="s">
        <v>70</v>
      </c>
      <c r="E125" s="56" t="s">
        <v>70</v>
      </c>
    </row>
    <row r="126" spans="1:5" x14ac:dyDescent="0.3">
      <c r="A126" s="55"/>
      <c r="B126" s="55"/>
      <c r="C126" s="56" t="s">
        <v>9</v>
      </c>
      <c r="D126" s="56" t="s">
        <v>10</v>
      </c>
      <c r="E126" s="56" t="s">
        <v>11</v>
      </c>
    </row>
    <row r="127" spans="1:5" x14ac:dyDescent="0.3">
      <c r="A127" s="46" t="s">
        <v>113</v>
      </c>
      <c r="B127" s="58">
        <f>B120+1</f>
        <v>96</v>
      </c>
      <c r="C127" s="66"/>
      <c r="D127" s="66"/>
      <c r="E127" s="66"/>
    </row>
    <row r="128" spans="1:5" x14ac:dyDescent="0.3">
      <c r="A128" s="46" t="s">
        <v>114</v>
      </c>
      <c r="B128" s="58">
        <f>B127+1</f>
        <v>97</v>
      </c>
      <c r="C128" s="66"/>
      <c r="D128" s="66"/>
      <c r="E128" s="66"/>
    </row>
    <row r="130" spans="1:3" x14ac:dyDescent="0.3">
      <c r="A130" s="54" t="s">
        <v>115</v>
      </c>
      <c r="B130" s="54"/>
    </row>
    <row r="131" spans="1:3" x14ac:dyDescent="0.3">
      <c r="B131" s="54"/>
    </row>
    <row r="132" spans="1:3" x14ac:dyDescent="0.3">
      <c r="A132" s="55" t="s">
        <v>3</v>
      </c>
      <c r="B132" s="68" t="s">
        <v>4</v>
      </c>
      <c r="C132" s="56" t="s">
        <v>116</v>
      </c>
    </row>
    <row r="133" spans="1:3" x14ac:dyDescent="0.3">
      <c r="A133" s="55"/>
      <c r="B133" s="69"/>
      <c r="C133" s="56" t="s">
        <v>70</v>
      </c>
    </row>
    <row r="134" spans="1:3" x14ac:dyDescent="0.3">
      <c r="A134" s="55"/>
      <c r="B134" s="70"/>
      <c r="C134" s="56" t="s">
        <v>9</v>
      </c>
    </row>
    <row r="135" spans="1:3" x14ac:dyDescent="0.3">
      <c r="A135" s="46" t="s">
        <v>117</v>
      </c>
      <c r="B135" s="58">
        <f>B128+1</f>
        <v>98</v>
      </c>
      <c r="C135" s="66"/>
    </row>
    <row r="137" spans="1:3" x14ac:dyDescent="0.3">
      <c r="A137" s="54" t="s">
        <v>118</v>
      </c>
      <c r="B137" s="2"/>
    </row>
    <row r="138" spans="1:3" x14ac:dyDescent="0.3">
      <c r="A138" s="2"/>
      <c r="B138" s="2"/>
    </row>
    <row r="139" spans="1:3" x14ac:dyDescent="0.3">
      <c r="A139" s="71" t="s">
        <v>3</v>
      </c>
      <c r="B139" s="55" t="s">
        <v>4</v>
      </c>
      <c r="C139" s="56" t="s">
        <v>119</v>
      </c>
    </row>
    <row r="140" spans="1:3" x14ac:dyDescent="0.3">
      <c r="A140" s="71"/>
      <c r="B140" s="55"/>
      <c r="C140" s="56" t="s">
        <v>70</v>
      </c>
    </row>
    <row r="141" spans="1:3" x14ac:dyDescent="0.3">
      <c r="A141" s="71"/>
      <c r="B141" s="55"/>
      <c r="C141" s="56" t="s">
        <v>9</v>
      </c>
    </row>
    <row r="142" spans="1:3" x14ac:dyDescent="0.3">
      <c r="A142" s="46" t="s">
        <v>120</v>
      </c>
      <c r="B142" s="58">
        <f>B135+1</f>
        <v>99</v>
      </c>
      <c r="C142" s="66"/>
    </row>
    <row r="143" spans="1:3" x14ac:dyDescent="0.3">
      <c r="A143" s="46" t="s">
        <v>121</v>
      </c>
      <c r="B143" s="58">
        <f>B142+1</f>
        <v>100</v>
      </c>
      <c r="C143" s="66"/>
    </row>
    <row r="145" spans="1:3" x14ac:dyDescent="0.3">
      <c r="A145" s="54" t="s">
        <v>122</v>
      </c>
    </row>
    <row r="147" spans="1:3" x14ac:dyDescent="0.3">
      <c r="A147" s="55" t="s">
        <v>3</v>
      </c>
      <c r="B147" s="55" t="s">
        <v>4</v>
      </c>
      <c r="C147" s="56" t="s">
        <v>70</v>
      </c>
    </row>
    <row r="148" spans="1:3" x14ac:dyDescent="0.3">
      <c r="A148" s="55"/>
      <c r="B148" s="55"/>
      <c r="C148" s="56" t="s">
        <v>9</v>
      </c>
    </row>
    <row r="149" spans="1:3" x14ac:dyDescent="0.25">
      <c r="A149" s="57" t="s">
        <v>123</v>
      </c>
      <c r="B149" s="58">
        <f>B143+1</f>
        <v>101</v>
      </c>
      <c r="C149" s="72">
        <f>SUM(C150,C177)</f>
        <v>0</v>
      </c>
    </row>
    <row r="150" spans="1:3" x14ac:dyDescent="0.25">
      <c r="A150" s="46" t="s">
        <v>71</v>
      </c>
      <c r="B150" s="58">
        <f>B149+1</f>
        <v>102</v>
      </c>
      <c r="C150" s="72">
        <f>SUM(C151:C162)</f>
        <v>0</v>
      </c>
    </row>
    <row r="151" spans="1:3" x14ac:dyDescent="0.3">
      <c r="A151" s="65" t="s">
        <v>72</v>
      </c>
      <c r="B151" s="58">
        <f t="shared" ref="B151:B180" si="4">B150+1</f>
        <v>103</v>
      </c>
      <c r="C151" s="66"/>
    </row>
    <row r="152" spans="1:3" x14ac:dyDescent="0.3">
      <c r="A152" s="65" t="s">
        <v>73</v>
      </c>
      <c r="B152" s="58">
        <f t="shared" si="4"/>
        <v>104</v>
      </c>
      <c r="C152" s="66"/>
    </row>
    <row r="153" spans="1:3" x14ac:dyDescent="0.3">
      <c r="A153" s="65" t="s">
        <v>74</v>
      </c>
      <c r="B153" s="58">
        <f t="shared" si="4"/>
        <v>105</v>
      </c>
      <c r="C153" s="66"/>
    </row>
    <row r="154" spans="1:3" x14ac:dyDescent="0.3">
      <c r="A154" s="65" t="s">
        <v>75</v>
      </c>
      <c r="B154" s="58">
        <f t="shared" si="4"/>
        <v>106</v>
      </c>
      <c r="C154" s="66"/>
    </row>
    <row r="155" spans="1:3" x14ac:dyDescent="0.3">
      <c r="A155" s="65" t="s">
        <v>76</v>
      </c>
      <c r="B155" s="58">
        <f t="shared" si="4"/>
        <v>107</v>
      </c>
      <c r="C155" s="66"/>
    </row>
    <row r="156" spans="1:3" x14ac:dyDescent="0.3">
      <c r="A156" s="65" t="s">
        <v>77</v>
      </c>
      <c r="B156" s="58">
        <f t="shared" si="4"/>
        <v>108</v>
      </c>
      <c r="C156" s="66"/>
    </row>
    <row r="157" spans="1:3" x14ac:dyDescent="0.3">
      <c r="A157" s="65" t="s">
        <v>78</v>
      </c>
      <c r="B157" s="58">
        <f t="shared" si="4"/>
        <v>109</v>
      </c>
      <c r="C157" s="66"/>
    </row>
    <row r="158" spans="1:3" x14ac:dyDescent="0.3">
      <c r="A158" s="65" t="s">
        <v>79</v>
      </c>
      <c r="B158" s="58">
        <f t="shared" si="4"/>
        <v>110</v>
      </c>
      <c r="C158" s="66"/>
    </row>
    <row r="159" spans="1:3" x14ac:dyDescent="0.3">
      <c r="A159" s="65" t="s">
        <v>80</v>
      </c>
      <c r="B159" s="58">
        <f t="shared" si="4"/>
        <v>111</v>
      </c>
      <c r="C159" s="66"/>
    </row>
    <row r="160" spans="1:3" x14ac:dyDescent="0.3">
      <c r="A160" s="65" t="s">
        <v>81</v>
      </c>
      <c r="B160" s="58">
        <f t="shared" si="4"/>
        <v>112</v>
      </c>
      <c r="C160" s="66"/>
    </row>
    <row r="161" spans="1:3" x14ac:dyDescent="0.3">
      <c r="A161" s="65" t="s">
        <v>82</v>
      </c>
      <c r="B161" s="58">
        <f t="shared" si="4"/>
        <v>113</v>
      </c>
      <c r="C161" s="66"/>
    </row>
    <row r="162" spans="1:3" x14ac:dyDescent="0.3">
      <c r="A162" s="65" t="s">
        <v>83</v>
      </c>
      <c r="B162" s="58">
        <f t="shared" si="4"/>
        <v>114</v>
      </c>
      <c r="C162" s="66"/>
    </row>
    <row r="163" spans="1:3" x14ac:dyDescent="0.3">
      <c r="A163" s="46" t="s">
        <v>84</v>
      </c>
      <c r="B163" s="58">
        <f t="shared" si="4"/>
        <v>115</v>
      </c>
      <c r="C163" s="66"/>
    </row>
    <row r="164" spans="1:3" x14ac:dyDescent="0.3">
      <c r="A164" s="46" t="s">
        <v>85</v>
      </c>
      <c r="B164" s="58">
        <f t="shared" si="4"/>
        <v>116</v>
      </c>
      <c r="C164" s="66"/>
    </row>
    <row r="165" spans="1:3" x14ac:dyDescent="0.3">
      <c r="A165" s="46" t="s">
        <v>86</v>
      </c>
      <c r="B165" s="58">
        <f t="shared" si="4"/>
        <v>117</v>
      </c>
      <c r="C165" s="66"/>
    </row>
    <row r="166" spans="1:3" x14ac:dyDescent="0.3">
      <c r="A166" s="46" t="s">
        <v>87</v>
      </c>
      <c r="B166" s="58">
        <f t="shared" si="4"/>
        <v>118</v>
      </c>
      <c r="C166" s="66"/>
    </row>
    <row r="167" spans="1:3" x14ac:dyDescent="0.3">
      <c r="A167" s="46" t="s">
        <v>88</v>
      </c>
      <c r="B167" s="58">
        <f t="shared" si="4"/>
        <v>119</v>
      </c>
      <c r="C167" s="66"/>
    </row>
    <row r="168" spans="1:3" x14ac:dyDescent="0.3">
      <c r="A168" s="46" t="s">
        <v>89</v>
      </c>
      <c r="B168" s="58">
        <f t="shared" si="4"/>
        <v>120</v>
      </c>
      <c r="C168" s="66"/>
    </row>
    <row r="169" spans="1:3" x14ac:dyDescent="0.3">
      <c r="A169" s="46" t="s">
        <v>90</v>
      </c>
      <c r="B169" s="58">
        <f t="shared" si="4"/>
        <v>121</v>
      </c>
      <c r="C169" s="66"/>
    </row>
    <row r="170" spans="1:3" x14ac:dyDescent="0.3">
      <c r="A170" s="46" t="s">
        <v>91</v>
      </c>
      <c r="B170" s="58">
        <f t="shared" si="4"/>
        <v>122</v>
      </c>
      <c r="C170" s="66"/>
    </row>
    <row r="171" spans="1:3" x14ac:dyDescent="0.3">
      <c r="A171" s="46" t="s">
        <v>92</v>
      </c>
      <c r="B171" s="58">
        <f t="shared" si="4"/>
        <v>123</v>
      </c>
      <c r="C171" s="66"/>
    </row>
    <row r="172" spans="1:3" x14ac:dyDescent="0.3">
      <c r="A172" s="46" t="s">
        <v>93</v>
      </c>
      <c r="B172" s="58">
        <f t="shared" si="4"/>
        <v>124</v>
      </c>
      <c r="C172" s="66"/>
    </row>
    <row r="173" spans="1:3" x14ac:dyDescent="0.3">
      <c r="A173" s="46" t="s">
        <v>94</v>
      </c>
      <c r="B173" s="58">
        <f t="shared" si="4"/>
        <v>125</v>
      </c>
      <c r="C173" s="66"/>
    </row>
    <row r="174" spans="1:3" x14ac:dyDescent="0.3">
      <c r="A174" s="46" t="s">
        <v>95</v>
      </c>
      <c r="B174" s="58">
        <f t="shared" si="4"/>
        <v>126</v>
      </c>
      <c r="C174" s="66"/>
    </row>
    <row r="175" spans="1:3" x14ac:dyDescent="0.3">
      <c r="A175" s="46" t="s">
        <v>96</v>
      </c>
      <c r="B175" s="58">
        <f t="shared" si="4"/>
        <v>127</v>
      </c>
      <c r="C175" s="66"/>
    </row>
    <row r="176" spans="1:3" x14ac:dyDescent="0.3">
      <c r="A176" s="46" t="s">
        <v>97</v>
      </c>
      <c r="B176" s="58">
        <f t="shared" si="4"/>
        <v>128</v>
      </c>
      <c r="C176" s="66"/>
    </row>
    <row r="177" spans="1:5" x14ac:dyDescent="0.25">
      <c r="A177" s="57" t="s">
        <v>124</v>
      </c>
      <c r="B177" s="58">
        <f t="shared" si="4"/>
        <v>129</v>
      </c>
      <c r="C177" s="72">
        <f>SUM(C178,C179)</f>
        <v>0</v>
      </c>
    </row>
    <row r="178" spans="1:5" x14ac:dyDescent="0.3">
      <c r="A178" s="46" t="s">
        <v>109</v>
      </c>
      <c r="B178" s="58">
        <f t="shared" si="4"/>
        <v>130</v>
      </c>
      <c r="C178" s="66"/>
    </row>
    <row r="179" spans="1:5" x14ac:dyDescent="0.3">
      <c r="A179" s="46" t="s">
        <v>110</v>
      </c>
      <c r="B179" s="58">
        <f t="shared" si="4"/>
        <v>131</v>
      </c>
      <c r="C179" s="66"/>
    </row>
    <row r="180" spans="1:5" x14ac:dyDescent="0.3">
      <c r="A180" s="57" t="s">
        <v>125</v>
      </c>
      <c r="B180" s="58">
        <f t="shared" si="4"/>
        <v>132</v>
      </c>
      <c r="C180" s="66"/>
    </row>
    <row r="182" spans="1:5" x14ac:dyDescent="0.3">
      <c r="A182" s="73" t="s">
        <v>126</v>
      </c>
      <c r="B182" s="54"/>
    </row>
    <row r="184" spans="1:5" ht="26.4" x14ac:dyDescent="0.3">
      <c r="A184" s="55" t="s">
        <v>3</v>
      </c>
      <c r="B184" s="55" t="s">
        <v>4</v>
      </c>
      <c r="C184" s="56" t="s">
        <v>5</v>
      </c>
      <c r="D184" s="56" t="s">
        <v>109</v>
      </c>
      <c r="E184" s="56" t="s">
        <v>110</v>
      </c>
    </row>
    <row r="185" spans="1:5" x14ac:dyDescent="0.3">
      <c r="A185" s="55"/>
      <c r="B185" s="55"/>
      <c r="C185" s="56" t="s">
        <v>127</v>
      </c>
      <c r="D185" s="56" t="s">
        <v>127</v>
      </c>
      <c r="E185" s="56" t="s">
        <v>127</v>
      </c>
    </row>
    <row r="186" spans="1:5" x14ac:dyDescent="0.3">
      <c r="A186" s="55"/>
      <c r="B186" s="55"/>
      <c r="C186" s="56" t="s">
        <v>9</v>
      </c>
      <c r="D186" s="56" t="s">
        <v>10</v>
      </c>
      <c r="E186" s="56" t="s">
        <v>11</v>
      </c>
    </row>
    <row r="187" spans="1:5" x14ac:dyDescent="0.3">
      <c r="A187" s="46" t="s">
        <v>128</v>
      </c>
      <c r="B187" s="58">
        <f>B180+1</f>
        <v>133</v>
      </c>
      <c r="C187" s="66"/>
      <c r="D187" s="66"/>
      <c r="E187" s="66"/>
    </row>
    <row r="188" spans="1:5" x14ac:dyDescent="0.3">
      <c r="A188" s="46" t="s">
        <v>129</v>
      </c>
      <c r="B188" s="58">
        <f>B187+1</f>
        <v>134</v>
      </c>
      <c r="C188" s="66"/>
      <c r="D188" s="66"/>
      <c r="E188" s="66"/>
    </row>
    <row r="189" spans="1:5" x14ac:dyDescent="0.3">
      <c r="A189" s="46" t="s">
        <v>130</v>
      </c>
      <c r="B189" s="58">
        <f t="shared" ref="B189" si="5">B188+1</f>
        <v>135</v>
      </c>
      <c r="C189" s="66"/>
      <c r="D189" s="66"/>
      <c r="E189" s="66"/>
    </row>
    <row r="191" spans="1:5" x14ac:dyDescent="0.3">
      <c r="A191" s="54" t="s">
        <v>131</v>
      </c>
      <c r="B191" s="67"/>
    </row>
    <row r="192" spans="1:5" x14ac:dyDescent="0.3">
      <c r="A192" s="67"/>
      <c r="B192" s="67"/>
    </row>
    <row r="193" spans="1:3" ht="26.4" x14ac:dyDescent="0.3">
      <c r="A193" s="55" t="s">
        <v>3</v>
      </c>
      <c r="B193" s="55" t="s">
        <v>4</v>
      </c>
      <c r="C193" s="56" t="s">
        <v>132</v>
      </c>
    </row>
    <row r="194" spans="1:3" x14ac:dyDescent="0.3">
      <c r="A194" s="55"/>
      <c r="B194" s="55"/>
      <c r="C194" s="56" t="s">
        <v>70</v>
      </c>
    </row>
    <row r="195" spans="1:3" x14ac:dyDescent="0.3">
      <c r="A195" s="55"/>
      <c r="B195" s="55"/>
      <c r="C195" s="56" t="s">
        <v>9</v>
      </c>
    </row>
    <row r="196" spans="1:3" x14ac:dyDescent="0.3">
      <c r="A196" s="57" t="s">
        <v>5</v>
      </c>
      <c r="B196" s="58">
        <f>B189+1</f>
        <v>136</v>
      </c>
      <c r="C196" s="4"/>
    </row>
    <row r="197" spans="1:3" x14ac:dyDescent="0.3">
      <c r="A197" s="46" t="s">
        <v>57</v>
      </c>
      <c r="B197" s="58">
        <f>B196+1</f>
        <v>137</v>
      </c>
      <c r="C197" s="66"/>
    </row>
    <row r="198" spans="1:3" x14ac:dyDescent="0.3">
      <c r="A198" s="46" t="s">
        <v>58</v>
      </c>
      <c r="B198" s="58">
        <f t="shared" ref="B198:B204" si="6">B197+1</f>
        <v>138</v>
      </c>
      <c r="C198" s="66"/>
    </row>
    <row r="199" spans="1:3" x14ac:dyDescent="0.3">
      <c r="A199" s="46" t="s">
        <v>59</v>
      </c>
      <c r="B199" s="58">
        <f t="shared" si="6"/>
        <v>139</v>
      </c>
      <c r="C199" s="66"/>
    </row>
    <row r="200" spans="1:3" x14ac:dyDescent="0.3">
      <c r="A200" s="46" t="s">
        <v>60</v>
      </c>
      <c r="B200" s="58">
        <f t="shared" si="6"/>
        <v>140</v>
      </c>
      <c r="C200" s="66"/>
    </row>
    <row r="201" spans="1:3" x14ac:dyDescent="0.3">
      <c r="A201" s="46" t="s">
        <v>61</v>
      </c>
      <c r="B201" s="58">
        <f t="shared" si="6"/>
        <v>141</v>
      </c>
      <c r="C201" s="66"/>
    </row>
    <row r="202" spans="1:3" x14ac:dyDescent="0.3">
      <c r="A202" s="46" t="s">
        <v>62</v>
      </c>
      <c r="B202" s="58">
        <f t="shared" si="6"/>
        <v>142</v>
      </c>
      <c r="C202" s="66"/>
    </row>
    <row r="203" spans="1:3" x14ac:dyDescent="0.3">
      <c r="A203" s="46" t="s">
        <v>63</v>
      </c>
      <c r="B203" s="58">
        <f t="shared" si="6"/>
        <v>143</v>
      </c>
      <c r="C203" s="66"/>
    </row>
    <row r="204" spans="1:3" x14ac:dyDescent="0.3">
      <c r="A204" s="46" t="s">
        <v>64</v>
      </c>
      <c r="B204" s="58">
        <f t="shared" si="6"/>
        <v>144</v>
      </c>
      <c r="C204" s="66"/>
    </row>
  </sheetData>
  <dataConsolidate/>
  <mergeCells count="22">
    <mergeCell ref="A184:A186"/>
    <mergeCell ref="B184:B186"/>
    <mergeCell ref="A193:A195"/>
    <mergeCell ref="B193:B195"/>
    <mergeCell ref="A132:A134"/>
    <mergeCell ref="B132:B134"/>
    <mergeCell ref="A139:A141"/>
    <mergeCell ref="B139:B141"/>
    <mergeCell ref="A147:A148"/>
    <mergeCell ref="B147:B148"/>
    <mergeCell ref="A100:A102"/>
    <mergeCell ref="B100:B102"/>
    <mergeCell ref="A117:A119"/>
    <mergeCell ref="B117:B119"/>
    <mergeCell ref="A124:A126"/>
    <mergeCell ref="B124:B126"/>
    <mergeCell ref="A9:A11"/>
    <mergeCell ref="B9:B11"/>
    <mergeCell ref="A47:A49"/>
    <mergeCell ref="B47:B49"/>
    <mergeCell ref="A62:A64"/>
    <mergeCell ref="B62:B6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354"/>
  <sheetViews>
    <sheetView showGridLines="0" topLeftCell="A282" zoomScale="70" zoomScaleNormal="70" workbookViewId="0">
      <selection activeCell="G17" sqref="G17"/>
    </sheetView>
  </sheetViews>
  <sheetFormatPr defaultColWidth="8.77734375" defaultRowHeight="13.2" x14ac:dyDescent="0.3"/>
  <cols>
    <col min="1" max="1" width="105.21875" style="62" customWidth="1"/>
    <col min="2" max="2" width="6.5546875" style="62" customWidth="1"/>
    <col min="3" max="3" width="22.5546875" style="62" customWidth="1"/>
    <col min="4" max="16384" width="8.77734375" style="62"/>
  </cols>
  <sheetData>
    <row r="1" spans="1:3" ht="17.399999999999999" x14ac:dyDescent="0.3">
      <c r="A1" s="1" t="s">
        <v>133</v>
      </c>
      <c r="B1" s="5"/>
    </row>
    <row r="2" spans="1:3" ht="17.399999999999999" x14ac:dyDescent="0.3">
      <c r="A2" s="3" t="str">
        <f>"Company:  "&amp;CVS!G10</f>
        <v xml:space="preserve">Company:  </v>
      </c>
      <c r="B2" s="5"/>
    </row>
    <row r="3" spans="1:3" ht="17.399999999999999" x14ac:dyDescent="0.3">
      <c r="A3" s="3" t="str">
        <f>"Reporting Period:"&amp;CVS!G12&amp;","&amp;CVS!G13</f>
        <v>Reporting Period:,</v>
      </c>
      <c r="B3" s="5"/>
    </row>
    <row r="4" spans="1:3" ht="17.399999999999999" x14ac:dyDescent="0.3">
      <c r="A4" s="3"/>
      <c r="B4" s="5"/>
    </row>
    <row r="5" spans="1:3" x14ac:dyDescent="0.25">
      <c r="A5" s="63" t="s">
        <v>1</v>
      </c>
      <c r="B5" s="63"/>
    </row>
    <row r="6" spans="1:3" x14ac:dyDescent="0.3">
      <c r="B6" s="53"/>
    </row>
    <row r="7" spans="1:3" x14ac:dyDescent="0.3">
      <c r="A7" s="54" t="s">
        <v>134</v>
      </c>
      <c r="B7" s="54"/>
    </row>
    <row r="9" spans="1:3" ht="26.4" x14ac:dyDescent="0.3">
      <c r="A9" s="55" t="s">
        <v>135</v>
      </c>
      <c r="B9" s="55" t="s">
        <v>4</v>
      </c>
      <c r="C9" s="56" t="s">
        <v>136</v>
      </c>
    </row>
    <row r="10" spans="1:3" x14ac:dyDescent="0.3">
      <c r="A10" s="55"/>
      <c r="B10" s="55"/>
      <c r="C10" s="56" t="s">
        <v>137</v>
      </c>
    </row>
    <row r="11" spans="1:3" x14ac:dyDescent="0.3">
      <c r="A11" s="55"/>
      <c r="B11" s="55"/>
      <c r="C11" s="56" t="s">
        <v>9</v>
      </c>
    </row>
    <row r="12" spans="1:3" x14ac:dyDescent="0.3">
      <c r="A12" s="57" t="s">
        <v>138</v>
      </c>
      <c r="B12" s="58">
        <v>11</v>
      </c>
      <c r="C12" s="4"/>
    </row>
    <row r="13" spans="1:3" x14ac:dyDescent="0.3">
      <c r="A13" s="46" t="s">
        <v>139</v>
      </c>
      <c r="B13" s="58">
        <f>B12+1</f>
        <v>12</v>
      </c>
      <c r="C13" s="74"/>
    </row>
    <row r="14" spans="1:3" x14ac:dyDescent="0.3">
      <c r="A14" s="46" t="s">
        <v>140</v>
      </c>
      <c r="B14" s="58">
        <f t="shared" ref="B14:B21" si="0">B13+1</f>
        <v>13</v>
      </c>
      <c r="C14" s="74"/>
    </row>
    <row r="15" spans="1:3" x14ac:dyDescent="0.3">
      <c r="A15" s="46" t="s">
        <v>141</v>
      </c>
      <c r="B15" s="58">
        <f t="shared" si="0"/>
        <v>14</v>
      </c>
      <c r="C15" s="74"/>
    </row>
    <row r="16" spans="1:3" x14ac:dyDescent="0.3">
      <c r="A16" s="46" t="s">
        <v>142</v>
      </c>
      <c r="B16" s="58">
        <f t="shared" si="0"/>
        <v>15</v>
      </c>
      <c r="C16" s="74"/>
    </row>
    <row r="17" spans="1:3" x14ac:dyDescent="0.3">
      <c r="A17" s="46" t="s">
        <v>143</v>
      </c>
      <c r="B17" s="58">
        <f t="shared" si="0"/>
        <v>16</v>
      </c>
      <c r="C17" s="74"/>
    </row>
    <row r="18" spans="1:3" x14ac:dyDescent="0.3">
      <c r="A18" s="46" t="s">
        <v>144</v>
      </c>
      <c r="B18" s="58">
        <f t="shared" si="0"/>
        <v>17</v>
      </c>
      <c r="C18" s="74"/>
    </row>
    <row r="19" spans="1:3" x14ac:dyDescent="0.3">
      <c r="A19" s="57" t="s">
        <v>145</v>
      </c>
      <c r="B19" s="58">
        <f t="shared" si="0"/>
        <v>18</v>
      </c>
      <c r="C19" s="4"/>
    </row>
    <row r="20" spans="1:3" x14ac:dyDescent="0.3">
      <c r="A20" s="46" t="s">
        <v>146</v>
      </c>
      <c r="B20" s="58">
        <f t="shared" si="0"/>
        <v>19</v>
      </c>
      <c r="C20" s="74"/>
    </row>
    <row r="21" spans="1:3" x14ac:dyDescent="0.3">
      <c r="A21" s="46" t="s">
        <v>147</v>
      </c>
      <c r="B21" s="58">
        <f t="shared" si="0"/>
        <v>20</v>
      </c>
      <c r="C21" s="74"/>
    </row>
    <row r="22" spans="1:3" x14ac:dyDescent="0.3">
      <c r="B22" s="53"/>
    </row>
    <row r="23" spans="1:3" x14ac:dyDescent="0.3">
      <c r="A23" s="54" t="s">
        <v>148</v>
      </c>
      <c r="B23" s="75"/>
    </row>
    <row r="24" spans="1:3" x14ac:dyDescent="0.3">
      <c r="B24" s="76"/>
    </row>
    <row r="25" spans="1:3" ht="26.4" x14ac:dyDescent="0.3">
      <c r="A25" s="55" t="s">
        <v>3</v>
      </c>
      <c r="B25" s="55" t="s">
        <v>4</v>
      </c>
      <c r="C25" s="56" t="s">
        <v>149</v>
      </c>
    </row>
    <row r="26" spans="1:3" x14ac:dyDescent="0.3">
      <c r="A26" s="55"/>
      <c r="B26" s="55"/>
      <c r="C26" s="56" t="s">
        <v>137</v>
      </c>
    </row>
    <row r="27" spans="1:3" x14ac:dyDescent="0.3">
      <c r="A27" s="55"/>
      <c r="B27" s="55"/>
      <c r="C27" s="56" t="s">
        <v>9</v>
      </c>
    </row>
    <row r="28" spans="1:3" x14ac:dyDescent="0.3">
      <c r="A28" s="46" t="s">
        <v>150</v>
      </c>
      <c r="B28" s="58">
        <f>B21+1</f>
        <v>21</v>
      </c>
      <c r="C28" s="74"/>
    </row>
    <row r="29" spans="1:3" x14ac:dyDescent="0.3">
      <c r="A29" s="46" t="s">
        <v>151</v>
      </c>
      <c r="B29" s="58">
        <f>B28+1</f>
        <v>22</v>
      </c>
      <c r="C29" s="74"/>
    </row>
    <row r="30" spans="1:3" x14ac:dyDescent="0.3">
      <c r="A30" s="46" t="s">
        <v>152</v>
      </c>
      <c r="B30" s="58">
        <f t="shared" ref="B30:B32" si="1">B29+1</f>
        <v>23</v>
      </c>
      <c r="C30" s="74"/>
    </row>
    <row r="31" spans="1:3" x14ac:dyDescent="0.3">
      <c r="A31" s="46" t="s">
        <v>153</v>
      </c>
      <c r="B31" s="58">
        <f t="shared" si="1"/>
        <v>24</v>
      </c>
      <c r="C31" s="74"/>
    </row>
    <row r="32" spans="1:3" x14ac:dyDescent="0.3">
      <c r="A32" s="46" t="s">
        <v>154</v>
      </c>
      <c r="B32" s="58">
        <f t="shared" si="1"/>
        <v>25</v>
      </c>
      <c r="C32" s="74"/>
    </row>
    <row r="33" spans="1:3" x14ac:dyDescent="0.3">
      <c r="B33" s="53"/>
    </row>
    <row r="34" spans="1:3" x14ac:dyDescent="0.3">
      <c r="A34" s="73" t="s">
        <v>155</v>
      </c>
      <c r="B34" s="77"/>
    </row>
    <row r="35" spans="1:3" x14ac:dyDescent="0.3">
      <c r="B35" s="77"/>
    </row>
    <row r="36" spans="1:3" ht="26.4" x14ac:dyDescent="0.3">
      <c r="A36" s="55" t="s">
        <v>3</v>
      </c>
      <c r="B36" s="55" t="s">
        <v>4</v>
      </c>
      <c r="C36" s="56" t="s">
        <v>156</v>
      </c>
    </row>
    <row r="37" spans="1:3" x14ac:dyDescent="0.3">
      <c r="A37" s="55"/>
      <c r="B37" s="55"/>
      <c r="C37" s="56" t="s">
        <v>70</v>
      </c>
    </row>
    <row r="38" spans="1:3" x14ac:dyDescent="0.3">
      <c r="A38" s="55"/>
      <c r="B38" s="55"/>
      <c r="C38" s="56" t="s">
        <v>9</v>
      </c>
    </row>
    <row r="39" spans="1:3" x14ac:dyDescent="0.3">
      <c r="A39" s="46" t="s">
        <v>157</v>
      </c>
      <c r="B39" s="58">
        <f>B32+1</f>
        <v>26</v>
      </c>
      <c r="C39" s="74"/>
    </row>
    <row r="40" spans="1:3" x14ac:dyDescent="0.3">
      <c r="A40" s="46" t="s">
        <v>158</v>
      </c>
      <c r="B40" s="58">
        <f>B39+1</f>
        <v>27</v>
      </c>
      <c r="C40" s="74"/>
    </row>
    <row r="41" spans="1:3" x14ac:dyDescent="0.3">
      <c r="A41" s="46" t="s">
        <v>159</v>
      </c>
      <c r="B41" s="58">
        <f t="shared" ref="B41:B44" si="2">B40+1</f>
        <v>28</v>
      </c>
      <c r="C41" s="74"/>
    </row>
    <row r="42" spans="1:3" x14ac:dyDescent="0.3">
      <c r="A42" s="46" t="s">
        <v>160</v>
      </c>
      <c r="B42" s="58">
        <f t="shared" si="2"/>
        <v>29</v>
      </c>
      <c r="C42" s="74"/>
    </row>
    <row r="43" spans="1:3" x14ac:dyDescent="0.3">
      <c r="A43" s="46" t="s">
        <v>161</v>
      </c>
      <c r="B43" s="58">
        <f t="shared" si="2"/>
        <v>30</v>
      </c>
      <c r="C43" s="74"/>
    </row>
    <row r="44" spans="1:3" x14ac:dyDescent="0.3">
      <c r="A44" s="46" t="s">
        <v>162</v>
      </c>
      <c r="B44" s="58">
        <f t="shared" si="2"/>
        <v>31</v>
      </c>
      <c r="C44" s="74"/>
    </row>
    <row r="45" spans="1:3" x14ac:dyDescent="0.3">
      <c r="B45" s="77"/>
    </row>
    <row r="46" spans="1:3" x14ac:dyDescent="0.3">
      <c r="A46" s="73" t="s">
        <v>163</v>
      </c>
      <c r="B46" s="77"/>
    </row>
    <row r="47" spans="1:3" x14ac:dyDescent="0.3">
      <c r="B47" s="76"/>
    </row>
    <row r="48" spans="1:3" ht="26.4" x14ac:dyDescent="0.3">
      <c r="A48" s="55" t="s">
        <v>3</v>
      </c>
      <c r="B48" s="55" t="s">
        <v>4</v>
      </c>
      <c r="C48" s="56" t="s">
        <v>164</v>
      </c>
    </row>
    <row r="49" spans="1:3" x14ac:dyDescent="0.3">
      <c r="A49" s="55"/>
      <c r="B49" s="55"/>
      <c r="C49" s="56" t="s">
        <v>8</v>
      </c>
    </row>
    <row r="50" spans="1:3" x14ac:dyDescent="0.3">
      <c r="A50" s="55"/>
      <c r="B50" s="55"/>
      <c r="C50" s="56" t="s">
        <v>9</v>
      </c>
    </row>
    <row r="51" spans="1:3" x14ac:dyDescent="0.3">
      <c r="A51" s="46" t="s">
        <v>165</v>
      </c>
      <c r="B51" s="58">
        <f>B44+1</f>
        <v>32</v>
      </c>
      <c r="C51" s="74"/>
    </row>
    <row r="52" spans="1:3" x14ac:dyDescent="0.3">
      <c r="B52" s="76"/>
    </row>
    <row r="53" spans="1:3" x14ac:dyDescent="0.3">
      <c r="A53" s="54" t="s">
        <v>166</v>
      </c>
      <c r="B53" s="75"/>
    </row>
    <row r="54" spans="1:3" x14ac:dyDescent="0.3">
      <c r="A54" s="54"/>
      <c r="B54" s="75"/>
    </row>
    <row r="55" spans="1:3" ht="39.6" x14ac:dyDescent="0.3">
      <c r="A55" s="55" t="s">
        <v>3</v>
      </c>
      <c r="B55" s="55" t="s">
        <v>4</v>
      </c>
      <c r="C55" s="56" t="s">
        <v>167</v>
      </c>
    </row>
    <row r="56" spans="1:3" x14ac:dyDescent="0.3">
      <c r="A56" s="55"/>
      <c r="B56" s="55"/>
      <c r="C56" s="56" t="s">
        <v>70</v>
      </c>
    </row>
    <row r="57" spans="1:3" x14ac:dyDescent="0.3">
      <c r="A57" s="55"/>
      <c r="B57" s="55"/>
      <c r="C57" s="56" t="s">
        <v>9</v>
      </c>
    </row>
    <row r="58" spans="1:3" x14ac:dyDescent="0.3">
      <c r="A58" s="57" t="s">
        <v>168</v>
      </c>
      <c r="B58" s="58">
        <f>B51+1</f>
        <v>33</v>
      </c>
      <c r="C58" s="4"/>
    </row>
    <row r="59" spans="1:3" x14ac:dyDescent="0.3">
      <c r="A59" s="46" t="s">
        <v>169</v>
      </c>
      <c r="B59" s="58">
        <f>B58+1</f>
        <v>34</v>
      </c>
      <c r="C59" s="74"/>
    </row>
    <row r="60" spans="1:3" x14ac:dyDescent="0.3">
      <c r="A60" s="46" t="s">
        <v>170</v>
      </c>
      <c r="B60" s="58">
        <f t="shared" ref="B60:B69" si="3">B59+1</f>
        <v>35</v>
      </c>
      <c r="C60" s="74"/>
    </row>
    <row r="61" spans="1:3" x14ac:dyDescent="0.3">
      <c r="A61" s="46" t="s">
        <v>171</v>
      </c>
      <c r="B61" s="58">
        <f t="shared" si="3"/>
        <v>36</v>
      </c>
      <c r="C61" s="74"/>
    </row>
    <row r="62" spans="1:3" x14ac:dyDescent="0.3">
      <c r="A62" s="46" t="s">
        <v>172</v>
      </c>
      <c r="B62" s="58">
        <f t="shared" si="3"/>
        <v>37</v>
      </c>
      <c r="C62" s="74"/>
    </row>
    <row r="63" spans="1:3" x14ac:dyDescent="0.3">
      <c r="A63" s="46" t="s">
        <v>173</v>
      </c>
      <c r="B63" s="58">
        <f t="shared" si="3"/>
        <v>38</v>
      </c>
      <c r="C63" s="74"/>
    </row>
    <row r="64" spans="1:3" x14ac:dyDescent="0.3">
      <c r="A64" s="57" t="s">
        <v>174</v>
      </c>
      <c r="B64" s="58">
        <f t="shared" si="3"/>
        <v>39</v>
      </c>
      <c r="C64" s="4"/>
    </row>
    <row r="65" spans="1:3" x14ac:dyDescent="0.3">
      <c r="A65" s="46" t="s">
        <v>169</v>
      </c>
      <c r="B65" s="58">
        <f t="shared" si="3"/>
        <v>40</v>
      </c>
      <c r="C65" s="74"/>
    </row>
    <row r="66" spans="1:3" x14ac:dyDescent="0.3">
      <c r="A66" s="46" t="s">
        <v>170</v>
      </c>
      <c r="B66" s="58">
        <f t="shared" si="3"/>
        <v>41</v>
      </c>
      <c r="C66" s="74"/>
    </row>
    <row r="67" spans="1:3" x14ac:dyDescent="0.3">
      <c r="A67" s="46" t="s">
        <v>171</v>
      </c>
      <c r="B67" s="58">
        <f t="shared" si="3"/>
        <v>42</v>
      </c>
      <c r="C67" s="74"/>
    </row>
    <row r="68" spans="1:3" x14ac:dyDescent="0.3">
      <c r="A68" s="46" t="s">
        <v>172</v>
      </c>
      <c r="B68" s="58">
        <f t="shared" si="3"/>
        <v>43</v>
      </c>
      <c r="C68" s="74"/>
    </row>
    <row r="69" spans="1:3" x14ac:dyDescent="0.3">
      <c r="A69" s="46" t="s">
        <v>173</v>
      </c>
      <c r="B69" s="58">
        <f t="shared" si="3"/>
        <v>44</v>
      </c>
      <c r="C69" s="74"/>
    </row>
    <row r="70" spans="1:3" x14ac:dyDescent="0.3">
      <c r="B70" s="76"/>
    </row>
    <row r="71" spans="1:3" x14ac:dyDescent="0.3">
      <c r="A71" s="54" t="s">
        <v>175</v>
      </c>
      <c r="B71" s="75"/>
    </row>
    <row r="72" spans="1:3" x14ac:dyDescent="0.3">
      <c r="B72" s="76"/>
    </row>
    <row r="73" spans="1:3" ht="39.6" x14ac:dyDescent="0.3">
      <c r="A73" s="55" t="s">
        <v>3</v>
      </c>
      <c r="B73" s="55" t="s">
        <v>4</v>
      </c>
      <c r="C73" s="56" t="s">
        <v>176</v>
      </c>
    </row>
    <row r="74" spans="1:3" x14ac:dyDescent="0.3">
      <c r="A74" s="55"/>
      <c r="B74" s="55"/>
      <c r="C74" s="56" t="s">
        <v>70</v>
      </c>
    </row>
    <row r="75" spans="1:3" x14ac:dyDescent="0.3">
      <c r="A75" s="55"/>
      <c r="B75" s="55"/>
      <c r="C75" s="56" t="s">
        <v>9</v>
      </c>
    </row>
    <row r="76" spans="1:3" x14ac:dyDescent="0.3">
      <c r="A76" s="57" t="s">
        <v>177</v>
      </c>
      <c r="B76" s="58">
        <f>B69+1</f>
        <v>45</v>
      </c>
      <c r="C76" s="4"/>
    </row>
    <row r="77" spans="1:3" x14ac:dyDescent="0.3">
      <c r="A77" s="46" t="s">
        <v>178</v>
      </c>
      <c r="B77" s="58">
        <f>B76+1</f>
        <v>46</v>
      </c>
      <c r="C77" s="74"/>
    </row>
    <row r="78" spans="1:3" x14ac:dyDescent="0.3">
      <c r="A78" s="46" t="s">
        <v>179</v>
      </c>
      <c r="B78" s="58">
        <f t="shared" ref="B78:B89" si="4">B77+1</f>
        <v>47</v>
      </c>
      <c r="C78" s="74"/>
    </row>
    <row r="79" spans="1:3" x14ac:dyDescent="0.3">
      <c r="A79" s="46" t="s">
        <v>180</v>
      </c>
      <c r="B79" s="58">
        <f t="shared" si="4"/>
        <v>48</v>
      </c>
      <c r="C79" s="74"/>
    </row>
    <row r="80" spans="1:3" x14ac:dyDescent="0.3">
      <c r="A80" s="46" t="s">
        <v>181</v>
      </c>
      <c r="B80" s="58">
        <f t="shared" si="4"/>
        <v>49</v>
      </c>
      <c r="C80" s="74"/>
    </row>
    <row r="81" spans="1:3" x14ac:dyDescent="0.3">
      <c r="A81" s="46" t="s">
        <v>182</v>
      </c>
      <c r="B81" s="58">
        <f t="shared" si="4"/>
        <v>50</v>
      </c>
      <c r="C81" s="74"/>
    </row>
    <row r="82" spans="1:3" x14ac:dyDescent="0.3">
      <c r="A82" s="78" t="s">
        <v>183</v>
      </c>
      <c r="B82" s="58">
        <f t="shared" si="4"/>
        <v>51</v>
      </c>
      <c r="C82" s="74"/>
    </row>
    <row r="83" spans="1:3" x14ac:dyDescent="0.3">
      <c r="A83" s="57" t="s">
        <v>184</v>
      </c>
      <c r="B83" s="58">
        <f t="shared" si="4"/>
        <v>52</v>
      </c>
      <c r="C83" s="4"/>
    </row>
    <row r="84" spans="1:3" x14ac:dyDescent="0.3">
      <c r="A84" s="46" t="s">
        <v>178</v>
      </c>
      <c r="B84" s="58">
        <f t="shared" si="4"/>
        <v>53</v>
      </c>
      <c r="C84" s="74"/>
    </row>
    <row r="85" spans="1:3" x14ac:dyDescent="0.3">
      <c r="A85" s="46" t="s">
        <v>179</v>
      </c>
      <c r="B85" s="58">
        <f t="shared" si="4"/>
        <v>54</v>
      </c>
      <c r="C85" s="74"/>
    </row>
    <row r="86" spans="1:3" x14ac:dyDescent="0.3">
      <c r="A86" s="46" t="s">
        <v>180</v>
      </c>
      <c r="B86" s="58">
        <f t="shared" si="4"/>
        <v>55</v>
      </c>
      <c r="C86" s="74"/>
    </row>
    <row r="87" spans="1:3" x14ac:dyDescent="0.3">
      <c r="A87" s="46" t="s">
        <v>181</v>
      </c>
      <c r="B87" s="58">
        <f t="shared" si="4"/>
        <v>56</v>
      </c>
      <c r="C87" s="74"/>
    </row>
    <row r="88" spans="1:3" x14ac:dyDescent="0.3">
      <c r="A88" s="46" t="s">
        <v>182</v>
      </c>
      <c r="B88" s="58">
        <f t="shared" si="4"/>
        <v>57</v>
      </c>
      <c r="C88" s="74"/>
    </row>
    <row r="89" spans="1:3" x14ac:dyDescent="0.3">
      <c r="A89" s="78" t="s">
        <v>183</v>
      </c>
      <c r="B89" s="58">
        <f t="shared" si="4"/>
        <v>58</v>
      </c>
      <c r="C89" s="74"/>
    </row>
    <row r="90" spans="1:3" x14ac:dyDescent="0.3">
      <c r="B90" s="76"/>
    </row>
    <row r="91" spans="1:3" x14ac:dyDescent="0.3">
      <c r="A91" s="54" t="s">
        <v>185</v>
      </c>
      <c r="B91" s="75"/>
    </row>
    <row r="92" spans="1:3" x14ac:dyDescent="0.3">
      <c r="B92" s="76"/>
    </row>
    <row r="93" spans="1:3" x14ac:dyDescent="0.3">
      <c r="A93" s="55" t="s">
        <v>3</v>
      </c>
      <c r="B93" s="55" t="s">
        <v>4</v>
      </c>
      <c r="C93" s="56" t="s">
        <v>137</v>
      </c>
    </row>
    <row r="94" spans="1:3" x14ac:dyDescent="0.3">
      <c r="A94" s="55"/>
      <c r="B94" s="55"/>
      <c r="C94" s="56" t="s">
        <v>9</v>
      </c>
    </row>
    <row r="95" spans="1:3" x14ac:dyDescent="0.3">
      <c r="A95" s="57" t="s">
        <v>186</v>
      </c>
      <c r="B95" s="58">
        <f>B89+1</f>
        <v>59</v>
      </c>
      <c r="C95" s="4"/>
    </row>
    <row r="96" spans="1:3" x14ac:dyDescent="0.3">
      <c r="A96" s="46" t="s">
        <v>187</v>
      </c>
      <c r="B96" s="58">
        <f>B95+1</f>
        <v>60</v>
      </c>
      <c r="C96" s="74"/>
    </row>
    <row r="97" spans="1:3" x14ac:dyDescent="0.3">
      <c r="A97" s="46" t="s">
        <v>188</v>
      </c>
      <c r="B97" s="58">
        <f t="shared" ref="B97:B100" si="5">B96+1</f>
        <v>61</v>
      </c>
      <c r="C97" s="74"/>
    </row>
    <row r="98" spans="1:3" x14ac:dyDescent="0.3">
      <c r="A98" s="57" t="s">
        <v>189</v>
      </c>
      <c r="B98" s="58">
        <f t="shared" si="5"/>
        <v>62</v>
      </c>
      <c r="C98" s="4"/>
    </row>
    <row r="99" spans="1:3" x14ac:dyDescent="0.3">
      <c r="A99" s="46" t="s">
        <v>187</v>
      </c>
      <c r="B99" s="58">
        <f t="shared" si="5"/>
        <v>63</v>
      </c>
      <c r="C99" s="74"/>
    </row>
    <row r="100" spans="1:3" x14ac:dyDescent="0.3">
      <c r="A100" s="46" t="s">
        <v>188</v>
      </c>
      <c r="B100" s="58">
        <f t="shared" si="5"/>
        <v>64</v>
      </c>
      <c r="C100" s="74"/>
    </row>
    <row r="101" spans="1:3" x14ac:dyDescent="0.3">
      <c r="B101" s="76"/>
    </row>
    <row r="102" spans="1:3" x14ac:dyDescent="0.3">
      <c r="A102" s="54" t="s">
        <v>190</v>
      </c>
      <c r="B102" s="75"/>
    </row>
    <row r="103" spans="1:3" x14ac:dyDescent="0.3">
      <c r="B103" s="76"/>
    </row>
    <row r="104" spans="1:3" ht="26.4" x14ac:dyDescent="0.3">
      <c r="A104" s="55" t="s">
        <v>3</v>
      </c>
      <c r="B104" s="55" t="s">
        <v>4</v>
      </c>
      <c r="C104" s="56" t="s">
        <v>191</v>
      </c>
    </row>
    <row r="105" spans="1:3" x14ac:dyDescent="0.3">
      <c r="A105" s="55"/>
      <c r="B105" s="55"/>
      <c r="C105" s="56" t="s">
        <v>70</v>
      </c>
    </row>
    <row r="106" spans="1:3" x14ac:dyDescent="0.3">
      <c r="A106" s="55"/>
      <c r="B106" s="55"/>
      <c r="C106" s="56" t="s">
        <v>9</v>
      </c>
    </row>
    <row r="107" spans="1:3" x14ac:dyDescent="0.3">
      <c r="A107" s="46" t="s">
        <v>192</v>
      </c>
      <c r="B107" s="58">
        <f>B100+1</f>
        <v>65</v>
      </c>
      <c r="C107" s="74"/>
    </row>
    <row r="108" spans="1:3" x14ac:dyDescent="0.3">
      <c r="A108" s="46" t="s">
        <v>193</v>
      </c>
      <c r="B108" s="58">
        <f>B107+1</f>
        <v>66</v>
      </c>
      <c r="C108" s="74"/>
    </row>
    <row r="109" spans="1:3" x14ac:dyDescent="0.3">
      <c r="A109" s="46" t="s">
        <v>194</v>
      </c>
      <c r="B109" s="58">
        <f t="shared" ref="B109" si="6">B108+1</f>
        <v>67</v>
      </c>
      <c r="C109" s="74"/>
    </row>
    <row r="110" spans="1:3" x14ac:dyDescent="0.3">
      <c r="B110" s="76"/>
    </row>
    <row r="111" spans="1:3" x14ac:dyDescent="0.3">
      <c r="A111" s="54" t="s">
        <v>195</v>
      </c>
      <c r="B111" s="76"/>
    </row>
    <row r="112" spans="1:3" x14ac:dyDescent="0.3">
      <c r="B112" s="76"/>
    </row>
    <row r="113" spans="1:3" ht="26.4" x14ac:dyDescent="0.3">
      <c r="A113" s="55" t="s">
        <v>3</v>
      </c>
      <c r="B113" s="55" t="s">
        <v>4</v>
      </c>
      <c r="C113" s="56" t="s">
        <v>196</v>
      </c>
    </row>
    <row r="114" spans="1:3" x14ac:dyDescent="0.3">
      <c r="A114" s="55"/>
      <c r="B114" s="55"/>
      <c r="C114" s="56" t="s">
        <v>8</v>
      </c>
    </row>
    <row r="115" spans="1:3" x14ac:dyDescent="0.3">
      <c r="A115" s="55"/>
      <c r="B115" s="55"/>
      <c r="C115" s="56" t="s">
        <v>9</v>
      </c>
    </row>
    <row r="116" spans="1:3" x14ac:dyDescent="0.3">
      <c r="A116" s="46" t="s">
        <v>197</v>
      </c>
      <c r="B116" s="58">
        <f>B109+1</f>
        <v>68</v>
      </c>
      <c r="C116" s="74"/>
    </row>
    <row r="117" spans="1:3" x14ac:dyDescent="0.3">
      <c r="A117" s="46" t="s">
        <v>198</v>
      </c>
      <c r="B117" s="58">
        <f>B116+1</f>
        <v>69</v>
      </c>
      <c r="C117" s="74"/>
    </row>
    <row r="118" spans="1:3" x14ac:dyDescent="0.3">
      <c r="A118" s="46" t="s">
        <v>199</v>
      </c>
      <c r="B118" s="58">
        <f t="shared" ref="B118:B127" si="7">B117+1</f>
        <v>70</v>
      </c>
      <c r="C118" s="74"/>
    </row>
    <row r="119" spans="1:3" x14ac:dyDescent="0.3">
      <c r="A119" s="46" t="s">
        <v>200</v>
      </c>
      <c r="B119" s="58">
        <f t="shared" si="7"/>
        <v>71</v>
      </c>
      <c r="C119" s="74"/>
    </row>
    <row r="120" spans="1:3" x14ac:dyDescent="0.3">
      <c r="A120" s="46" t="s">
        <v>201</v>
      </c>
      <c r="B120" s="58">
        <f t="shared" si="7"/>
        <v>72</v>
      </c>
      <c r="C120" s="74"/>
    </row>
    <row r="121" spans="1:3" x14ac:dyDescent="0.3">
      <c r="A121" s="46" t="s">
        <v>202</v>
      </c>
      <c r="B121" s="58">
        <f t="shared" si="7"/>
        <v>73</v>
      </c>
      <c r="C121" s="74"/>
    </row>
    <row r="122" spans="1:3" x14ac:dyDescent="0.3">
      <c r="A122" s="46" t="s">
        <v>203</v>
      </c>
      <c r="B122" s="58">
        <f t="shared" si="7"/>
        <v>74</v>
      </c>
      <c r="C122" s="74"/>
    </row>
    <row r="123" spans="1:3" x14ac:dyDescent="0.3">
      <c r="A123" s="46" t="s">
        <v>204</v>
      </c>
      <c r="B123" s="58">
        <f t="shared" si="7"/>
        <v>75</v>
      </c>
      <c r="C123" s="74"/>
    </row>
    <row r="124" spans="1:3" x14ac:dyDescent="0.3">
      <c r="A124" s="46" t="s">
        <v>205</v>
      </c>
      <c r="B124" s="58">
        <f t="shared" si="7"/>
        <v>76</v>
      </c>
      <c r="C124" s="74"/>
    </row>
    <row r="125" spans="1:3" x14ac:dyDescent="0.3">
      <c r="A125" s="46" t="s">
        <v>206</v>
      </c>
      <c r="B125" s="58">
        <f t="shared" si="7"/>
        <v>77</v>
      </c>
      <c r="C125" s="74"/>
    </row>
    <row r="126" spans="1:3" x14ac:dyDescent="0.3">
      <c r="A126" s="46" t="s">
        <v>207</v>
      </c>
      <c r="B126" s="58">
        <f t="shared" si="7"/>
        <v>78</v>
      </c>
      <c r="C126" s="74"/>
    </row>
    <row r="127" spans="1:3" x14ac:dyDescent="0.3">
      <c r="A127" s="46" t="s">
        <v>208</v>
      </c>
      <c r="B127" s="58">
        <f t="shared" si="7"/>
        <v>79</v>
      </c>
      <c r="C127" s="74"/>
    </row>
    <row r="128" spans="1:3" x14ac:dyDescent="0.3">
      <c r="B128" s="76"/>
    </row>
    <row r="129" spans="1:3" x14ac:dyDescent="0.3">
      <c r="A129" s="73" t="s">
        <v>209</v>
      </c>
      <c r="B129" s="77"/>
    </row>
    <row r="130" spans="1:3" x14ac:dyDescent="0.3">
      <c r="B130" s="76"/>
    </row>
    <row r="131" spans="1:3" ht="26.4" x14ac:dyDescent="0.3">
      <c r="A131" s="55" t="s">
        <v>3</v>
      </c>
      <c r="B131" s="55" t="s">
        <v>4</v>
      </c>
      <c r="C131" s="56" t="s">
        <v>210</v>
      </c>
    </row>
    <row r="132" spans="1:3" x14ac:dyDescent="0.3">
      <c r="A132" s="55"/>
      <c r="B132" s="55"/>
      <c r="C132" s="56" t="s">
        <v>70</v>
      </c>
    </row>
    <row r="133" spans="1:3" x14ac:dyDescent="0.3">
      <c r="A133" s="55"/>
      <c r="B133" s="55"/>
      <c r="C133" s="56" t="s">
        <v>9</v>
      </c>
    </row>
    <row r="134" spans="1:3" x14ac:dyDescent="0.3">
      <c r="A134" s="57" t="s">
        <v>211</v>
      </c>
      <c r="B134" s="58">
        <f>B127+1</f>
        <v>80</v>
      </c>
      <c r="C134" s="4"/>
    </row>
    <row r="135" spans="1:3" x14ac:dyDescent="0.3">
      <c r="A135" s="46" t="s">
        <v>212</v>
      </c>
      <c r="B135" s="58">
        <f>B134+1</f>
        <v>81</v>
      </c>
      <c r="C135" s="74"/>
    </row>
    <row r="136" spans="1:3" x14ac:dyDescent="0.3">
      <c r="A136" s="57" t="s">
        <v>213</v>
      </c>
      <c r="B136" s="58">
        <f t="shared" ref="B136:B146" si="8">B135+1</f>
        <v>82</v>
      </c>
      <c r="C136" s="4"/>
    </row>
    <row r="137" spans="1:3" x14ac:dyDescent="0.3">
      <c r="A137" s="46" t="s">
        <v>214</v>
      </c>
      <c r="B137" s="58">
        <f t="shared" si="8"/>
        <v>83</v>
      </c>
      <c r="C137" s="74"/>
    </row>
    <row r="138" spans="1:3" x14ac:dyDescent="0.3">
      <c r="A138" s="46" t="s">
        <v>215</v>
      </c>
      <c r="B138" s="58">
        <f t="shared" si="8"/>
        <v>84</v>
      </c>
      <c r="C138" s="74"/>
    </row>
    <row r="139" spans="1:3" x14ac:dyDescent="0.3">
      <c r="A139" s="57" t="s">
        <v>216</v>
      </c>
      <c r="B139" s="58">
        <f t="shared" si="8"/>
        <v>85</v>
      </c>
      <c r="C139" s="4"/>
    </row>
    <row r="140" spans="1:3" x14ac:dyDescent="0.3">
      <c r="A140" s="46" t="s">
        <v>217</v>
      </c>
      <c r="B140" s="58">
        <f t="shared" si="8"/>
        <v>86</v>
      </c>
      <c r="C140" s="74"/>
    </row>
    <row r="141" spans="1:3" x14ac:dyDescent="0.3">
      <c r="A141" s="57" t="s">
        <v>218</v>
      </c>
      <c r="B141" s="58">
        <f t="shared" si="8"/>
        <v>87</v>
      </c>
      <c r="C141" s="4"/>
    </row>
    <row r="142" spans="1:3" x14ac:dyDescent="0.3">
      <c r="A142" s="46" t="s">
        <v>219</v>
      </c>
      <c r="B142" s="58">
        <f t="shared" si="8"/>
        <v>88</v>
      </c>
      <c r="C142" s="74"/>
    </row>
    <row r="143" spans="1:3" x14ac:dyDescent="0.3">
      <c r="A143" s="46" t="s">
        <v>220</v>
      </c>
      <c r="B143" s="58">
        <f t="shared" si="8"/>
        <v>89</v>
      </c>
      <c r="C143" s="74"/>
    </row>
    <row r="144" spans="1:3" x14ac:dyDescent="0.3">
      <c r="A144" s="57" t="s">
        <v>221</v>
      </c>
      <c r="B144" s="58">
        <f t="shared" si="8"/>
        <v>90</v>
      </c>
      <c r="C144" s="4"/>
    </row>
    <row r="145" spans="1:3" x14ac:dyDescent="0.3">
      <c r="A145" s="46" t="s">
        <v>222</v>
      </c>
      <c r="B145" s="58">
        <f t="shared" si="8"/>
        <v>91</v>
      </c>
      <c r="C145" s="74"/>
    </row>
    <row r="146" spans="1:3" x14ac:dyDescent="0.3">
      <c r="A146" s="46" t="s">
        <v>223</v>
      </c>
      <c r="B146" s="58">
        <f t="shared" si="8"/>
        <v>92</v>
      </c>
      <c r="C146" s="74"/>
    </row>
    <row r="147" spans="1:3" x14ac:dyDescent="0.3">
      <c r="B147" s="76"/>
    </row>
    <row r="148" spans="1:3" x14ac:dyDescent="0.3">
      <c r="A148" s="73" t="s">
        <v>224</v>
      </c>
      <c r="B148" s="76"/>
    </row>
    <row r="149" spans="1:3" x14ac:dyDescent="0.3">
      <c r="B149" s="76"/>
    </row>
    <row r="150" spans="1:3" ht="26.4" x14ac:dyDescent="0.3">
      <c r="A150" s="55" t="s">
        <v>3</v>
      </c>
      <c r="B150" s="55" t="s">
        <v>4</v>
      </c>
      <c r="C150" s="56" t="s">
        <v>210</v>
      </c>
    </row>
    <row r="151" spans="1:3" x14ac:dyDescent="0.3">
      <c r="A151" s="55"/>
      <c r="B151" s="55"/>
      <c r="C151" s="56" t="s">
        <v>8</v>
      </c>
    </row>
    <row r="152" spans="1:3" x14ac:dyDescent="0.3">
      <c r="A152" s="55"/>
      <c r="B152" s="55"/>
      <c r="C152" s="56" t="s">
        <v>9</v>
      </c>
    </row>
    <row r="153" spans="1:3" x14ac:dyDescent="0.3">
      <c r="A153" s="57" t="s">
        <v>216</v>
      </c>
      <c r="B153" s="58">
        <f>B146+1</f>
        <v>93</v>
      </c>
      <c r="C153" s="4"/>
    </row>
    <row r="154" spans="1:3" x14ac:dyDescent="0.3">
      <c r="A154" s="46" t="s">
        <v>225</v>
      </c>
      <c r="B154" s="58">
        <f>B153+1</f>
        <v>94</v>
      </c>
      <c r="C154" s="74"/>
    </row>
    <row r="155" spans="1:3" x14ac:dyDescent="0.3">
      <c r="B155" s="76"/>
    </row>
    <row r="156" spans="1:3" x14ac:dyDescent="0.3">
      <c r="A156" s="73" t="s">
        <v>226</v>
      </c>
      <c r="B156" s="77"/>
    </row>
    <row r="157" spans="1:3" x14ac:dyDescent="0.3">
      <c r="B157" s="76"/>
    </row>
    <row r="158" spans="1:3" x14ac:dyDescent="0.3">
      <c r="A158" s="55" t="s">
        <v>3</v>
      </c>
      <c r="B158" s="68" t="s">
        <v>4</v>
      </c>
      <c r="C158" s="56" t="s">
        <v>8</v>
      </c>
    </row>
    <row r="159" spans="1:3" x14ac:dyDescent="0.3">
      <c r="A159" s="55"/>
      <c r="B159" s="70"/>
      <c r="C159" s="56" t="s">
        <v>9</v>
      </c>
    </row>
    <row r="160" spans="1:3" x14ac:dyDescent="0.3">
      <c r="A160" s="46" t="s">
        <v>227</v>
      </c>
      <c r="B160" s="58">
        <f>B154+1</f>
        <v>95</v>
      </c>
      <c r="C160" s="4"/>
    </row>
    <row r="161" spans="1:3" x14ac:dyDescent="0.3">
      <c r="A161" s="46" t="s">
        <v>228</v>
      </c>
      <c r="B161" s="58">
        <f>B160+1</f>
        <v>96</v>
      </c>
      <c r="C161" s="74"/>
    </row>
    <row r="162" spans="1:3" x14ac:dyDescent="0.3">
      <c r="A162" s="46" t="s">
        <v>229</v>
      </c>
      <c r="B162" s="58">
        <f t="shared" ref="B162:B167" si="9">B161+1</f>
        <v>97</v>
      </c>
      <c r="C162" s="74"/>
    </row>
    <row r="163" spans="1:3" x14ac:dyDescent="0.3">
      <c r="A163" s="46" t="s">
        <v>230</v>
      </c>
      <c r="B163" s="58">
        <f t="shared" si="9"/>
        <v>98</v>
      </c>
      <c r="C163" s="74"/>
    </row>
    <row r="164" spans="1:3" x14ac:dyDescent="0.3">
      <c r="A164" s="46" t="s">
        <v>231</v>
      </c>
      <c r="B164" s="58">
        <f t="shared" si="9"/>
        <v>99</v>
      </c>
      <c r="C164" s="74"/>
    </row>
    <row r="165" spans="1:3" x14ac:dyDescent="0.3">
      <c r="A165" s="46" t="s">
        <v>232</v>
      </c>
      <c r="B165" s="58">
        <f t="shared" si="9"/>
        <v>100</v>
      </c>
      <c r="C165" s="74"/>
    </row>
    <row r="166" spans="1:3" x14ac:dyDescent="0.3">
      <c r="A166" s="46" t="s">
        <v>233</v>
      </c>
      <c r="B166" s="58">
        <f t="shared" si="9"/>
        <v>101</v>
      </c>
      <c r="C166" s="74"/>
    </row>
    <row r="167" spans="1:3" x14ac:dyDescent="0.3">
      <c r="A167" s="46" t="s">
        <v>234</v>
      </c>
      <c r="B167" s="58">
        <f t="shared" si="9"/>
        <v>102</v>
      </c>
      <c r="C167" s="74"/>
    </row>
    <row r="168" spans="1:3" x14ac:dyDescent="0.3">
      <c r="B168" s="76"/>
    </row>
    <row r="169" spans="1:3" x14ac:dyDescent="0.3">
      <c r="A169" s="73" t="s">
        <v>235</v>
      </c>
      <c r="B169" s="76"/>
    </row>
    <row r="170" spans="1:3" x14ac:dyDescent="0.3">
      <c r="B170" s="76"/>
    </row>
    <row r="171" spans="1:3" x14ac:dyDescent="0.3">
      <c r="A171" s="55" t="s">
        <v>3</v>
      </c>
      <c r="B171" s="55" t="s">
        <v>4</v>
      </c>
      <c r="C171" s="56" t="s">
        <v>70</v>
      </c>
    </row>
    <row r="172" spans="1:3" x14ac:dyDescent="0.3">
      <c r="A172" s="55"/>
      <c r="B172" s="55"/>
      <c r="C172" s="56" t="s">
        <v>9</v>
      </c>
    </row>
    <row r="173" spans="1:3" x14ac:dyDescent="0.3">
      <c r="A173" s="46" t="s">
        <v>236</v>
      </c>
      <c r="B173" s="58">
        <f>B167+1</f>
        <v>103</v>
      </c>
      <c r="C173" s="74"/>
    </row>
    <row r="174" spans="1:3" x14ac:dyDescent="0.3">
      <c r="A174" s="46" t="s">
        <v>237</v>
      </c>
      <c r="B174" s="58">
        <f>B173+1</f>
        <v>104</v>
      </c>
      <c r="C174" s="74"/>
    </row>
    <row r="175" spans="1:3" x14ac:dyDescent="0.3">
      <c r="A175" s="46" t="s">
        <v>238</v>
      </c>
      <c r="B175" s="58">
        <f t="shared" ref="B175:B178" si="10">B174+1</f>
        <v>105</v>
      </c>
      <c r="C175" s="74"/>
    </row>
    <row r="176" spans="1:3" x14ac:dyDescent="0.3">
      <c r="A176" s="46" t="s">
        <v>239</v>
      </c>
      <c r="B176" s="58">
        <f t="shared" si="10"/>
        <v>106</v>
      </c>
      <c r="C176" s="74"/>
    </row>
    <row r="177" spans="1:3" x14ac:dyDescent="0.3">
      <c r="A177" s="46" t="s">
        <v>240</v>
      </c>
      <c r="B177" s="58">
        <f t="shared" si="10"/>
        <v>107</v>
      </c>
      <c r="C177" s="74"/>
    </row>
    <row r="178" spans="1:3" x14ac:dyDescent="0.3">
      <c r="A178" s="46" t="s">
        <v>241</v>
      </c>
      <c r="B178" s="58">
        <f t="shared" si="10"/>
        <v>108</v>
      </c>
      <c r="C178" s="74"/>
    </row>
    <row r="179" spans="1:3" x14ac:dyDescent="0.3">
      <c r="B179" s="77"/>
    </row>
    <row r="180" spans="1:3" x14ac:dyDescent="0.3">
      <c r="A180" s="73" t="s">
        <v>242</v>
      </c>
      <c r="B180" s="77"/>
    </row>
    <row r="181" spans="1:3" x14ac:dyDescent="0.3">
      <c r="B181" s="76"/>
    </row>
    <row r="182" spans="1:3" ht="26.4" x14ac:dyDescent="0.3">
      <c r="A182" s="55" t="s">
        <v>3</v>
      </c>
      <c r="B182" s="55" t="s">
        <v>4</v>
      </c>
      <c r="C182" s="56" t="s">
        <v>243</v>
      </c>
    </row>
    <row r="183" spans="1:3" x14ac:dyDescent="0.3">
      <c r="A183" s="55"/>
      <c r="B183" s="55"/>
      <c r="C183" s="56" t="s">
        <v>70</v>
      </c>
    </row>
    <row r="184" spans="1:3" x14ac:dyDescent="0.3">
      <c r="A184" s="55"/>
      <c r="B184" s="55"/>
      <c r="C184" s="56" t="s">
        <v>9</v>
      </c>
    </row>
    <row r="185" spans="1:3" x14ac:dyDescent="0.25">
      <c r="A185" s="46" t="s">
        <v>244</v>
      </c>
      <c r="B185" s="58">
        <f>B178+1</f>
        <v>109</v>
      </c>
      <c r="C185" s="64">
        <f>SUM(C186,C214)</f>
        <v>0</v>
      </c>
    </row>
    <row r="186" spans="1:3" x14ac:dyDescent="0.25">
      <c r="A186" s="79" t="s">
        <v>5</v>
      </c>
      <c r="B186" s="58">
        <f>B185+1</f>
        <v>110</v>
      </c>
      <c r="C186" s="64">
        <f>SUM(C187+SUM(C200:C213))</f>
        <v>0</v>
      </c>
    </row>
    <row r="187" spans="1:3" x14ac:dyDescent="0.25">
      <c r="A187" s="46" t="s">
        <v>71</v>
      </c>
      <c r="B187" s="58">
        <f t="shared" ref="B187:B250" si="11">B186+1</f>
        <v>111</v>
      </c>
      <c r="C187" s="64">
        <f>SUM(C188:C199)</f>
        <v>0</v>
      </c>
    </row>
    <row r="188" spans="1:3" x14ac:dyDescent="0.3">
      <c r="A188" s="65" t="s">
        <v>72</v>
      </c>
      <c r="B188" s="58">
        <f t="shared" si="11"/>
        <v>112</v>
      </c>
      <c r="C188" s="74"/>
    </row>
    <row r="189" spans="1:3" x14ac:dyDescent="0.3">
      <c r="A189" s="65" t="s">
        <v>73</v>
      </c>
      <c r="B189" s="58">
        <f t="shared" si="11"/>
        <v>113</v>
      </c>
      <c r="C189" s="74"/>
    </row>
    <row r="190" spans="1:3" x14ac:dyDescent="0.3">
      <c r="A190" s="65" t="s">
        <v>74</v>
      </c>
      <c r="B190" s="58">
        <f t="shared" si="11"/>
        <v>114</v>
      </c>
      <c r="C190" s="74"/>
    </row>
    <row r="191" spans="1:3" x14ac:dyDescent="0.3">
      <c r="A191" s="65" t="s">
        <v>75</v>
      </c>
      <c r="B191" s="58">
        <f t="shared" si="11"/>
        <v>115</v>
      </c>
      <c r="C191" s="74"/>
    </row>
    <row r="192" spans="1:3" x14ac:dyDescent="0.3">
      <c r="A192" s="65" t="s">
        <v>76</v>
      </c>
      <c r="B192" s="58">
        <f t="shared" si="11"/>
        <v>116</v>
      </c>
      <c r="C192" s="74"/>
    </row>
    <row r="193" spans="1:3" x14ac:dyDescent="0.3">
      <c r="A193" s="65" t="s">
        <v>77</v>
      </c>
      <c r="B193" s="58">
        <f t="shared" si="11"/>
        <v>117</v>
      </c>
      <c r="C193" s="74"/>
    </row>
    <row r="194" spans="1:3" x14ac:dyDescent="0.3">
      <c r="A194" s="65" t="s">
        <v>78</v>
      </c>
      <c r="B194" s="58">
        <f t="shared" si="11"/>
        <v>118</v>
      </c>
      <c r="C194" s="74"/>
    </row>
    <row r="195" spans="1:3" x14ac:dyDescent="0.3">
      <c r="A195" s="65" t="s">
        <v>79</v>
      </c>
      <c r="B195" s="58">
        <f t="shared" si="11"/>
        <v>119</v>
      </c>
      <c r="C195" s="74"/>
    </row>
    <row r="196" spans="1:3" x14ac:dyDescent="0.3">
      <c r="A196" s="65" t="s">
        <v>80</v>
      </c>
      <c r="B196" s="58">
        <f t="shared" si="11"/>
        <v>120</v>
      </c>
      <c r="C196" s="74"/>
    </row>
    <row r="197" spans="1:3" x14ac:dyDescent="0.3">
      <c r="A197" s="65" t="s">
        <v>81</v>
      </c>
      <c r="B197" s="58">
        <f t="shared" si="11"/>
        <v>121</v>
      </c>
      <c r="C197" s="74"/>
    </row>
    <row r="198" spans="1:3" x14ac:dyDescent="0.3">
      <c r="A198" s="65" t="s">
        <v>82</v>
      </c>
      <c r="B198" s="58">
        <f t="shared" si="11"/>
        <v>122</v>
      </c>
      <c r="C198" s="74"/>
    </row>
    <row r="199" spans="1:3" x14ac:dyDescent="0.3">
      <c r="A199" s="65" t="s">
        <v>83</v>
      </c>
      <c r="B199" s="58">
        <f t="shared" si="11"/>
        <v>123</v>
      </c>
      <c r="C199" s="74"/>
    </row>
    <row r="200" spans="1:3" x14ac:dyDescent="0.3">
      <c r="A200" s="46" t="s">
        <v>84</v>
      </c>
      <c r="B200" s="58">
        <f t="shared" si="11"/>
        <v>124</v>
      </c>
      <c r="C200" s="74"/>
    </row>
    <row r="201" spans="1:3" x14ac:dyDescent="0.3">
      <c r="A201" s="46" t="s">
        <v>85</v>
      </c>
      <c r="B201" s="58">
        <f t="shared" si="11"/>
        <v>125</v>
      </c>
      <c r="C201" s="74"/>
    </row>
    <row r="202" spans="1:3" x14ac:dyDescent="0.3">
      <c r="A202" s="46" t="s">
        <v>86</v>
      </c>
      <c r="B202" s="58">
        <f t="shared" si="11"/>
        <v>126</v>
      </c>
      <c r="C202" s="74"/>
    </row>
    <row r="203" spans="1:3" x14ac:dyDescent="0.3">
      <c r="A203" s="46" t="s">
        <v>87</v>
      </c>
      <c r="B203" s="58">
        <f t="shared" si="11"/>
        <v>127</v>
      </c>
      <c r="C203" s="74"/>
    </row>
    <row r="204" spans="1:3" x14ac:dyDescent="0.3">
      <c r="A204" s="46" t="s">
        <v>88</v>
      </c>
      <c r="B204" s="58">
        <f t="shared" si="11"/>
        <v>128</v>
      </c>
      <c r="C204" s="74"/>
    </row>
    <row r="205" spans="1:3" x14ac:dyDescent="0.3">
      <c r="A205" s="46" t="s">
        <v>89</v>
      </c>
      <c r="B205" s="58">
        <f t="shared" si="11"/>
        <v>129</v>
      </c>
      <c r="C205" s="74"/>
    </row>
    <row r="206" spans="1:3" x14ac:dyDescent="0.3">
      <c r="A206" s="46" t="s">
        <v>90</v>
      </c>
      <c r="B206" s="58">
        <f t="shared" si="11"/>
        <v>130</v>
      </c>
      <c r="C206" s="74"/>
    </row>
    <row r="207" spans="1:3" x14ac:dyDescent="0.3">
      <c r="A207" s="46" t="s">
        <v>91</v>
      </c>
      <c r="B207" s="58">
        <f t="shared" si="11"/>
        <v>131</v>
      </c>
      <c r="C207" s="74"/>
    </row>
    <row r="208" spans="1:3" x14ac:dyDescent="0.3">
      <c r="A208" s="46" t="s">
        <v>92</v>
      </c>
      <c r="B208" s="58">
        <f t="shared" si="11"/>
        <v>132</v>
      </c>
      <c r="C208" s="74"/>
    </row>
    <row r="209" spans="1:3" x14ac:dyDescent="0.3">
      <c r="A209" s="46" t="s">
        <v>93</v>
      </c>
      <c r="B209" s="58">
        <f t="shared" si="11"/>
        <v>133</v>
      </c>
      <c r="C209" s="74"/>
    </row>
    <row r="210" spans="1:3" x14ac:dyDescent="0.3">
      <c r="A210" s="46" t="s">
        <v>94</v>
      </c>
      <c r="B210" s="58">
        <f t="shared" si="11"/>
        <v>134</v>
      </c>
      <c r="C210" s="74"/>
    </row>
    <row r="211" spans="1:3" x14ac:dyDescent="0.3">
      <c r="A211" s="46" t="s">
        <v>95</v>
      </c>
      <c r="B211" s="58">
        <f t="shared" si="11"/>
        <v>135</v>
      </c>
      <c r="C211" s="74"/>
    </row>
    <row r="212" spans="1:3" x14ac:dyDescent="0.3">
      <c r="A212" s="46" t="s">
        <v>96</v>
      </c>
      <c r="B212" s="58">
        <f t="shared" si="11"/>
        <v>136</v>
      </c>
      <c r="C212" s="74"/>
    </row>
    <row r="213" spans="1:3" x14ac:dyDescent="0.3">
      <c r="A213" s="46" t="s">
        <v>97</v>
      </c>
      <c r="B213" s="58">
        <f t="shared" si="11"/>
        <v>137</v>
      </c>
      <c r="C213" s="74"/>
    </row>
    <row r="214" spans="1:3" x14ac:dyDescent="0.25">
      <c r="A214" s="79" t="s">
        <v>98</v>
      </c>
      <c r="B214" s="58">
        <f t="shared" si="11"/>
        <v>138</v>
      </c>
      <c r="C214" s="64">
        <f>SUM(C215:C216)</f>
        <v>0</v>
      </c>
    </row>
    <row r="215" spans="1:3" x14ac:dyDescent="0.3">
      <c r="A215" s="46" t="s">
        <v>99</v>
      </c>
      <c r="B215" s="58">
        <f t="shared" si="11"/>
        <v>139</v>
      </c>
      <c r="C215" s="74"/>
    </row>
    <row r="216" spans="1:3" x14ac:dyDescent="0.3">
      <c r="A216" s="46" t="s">
        <v>100</v>
      </c>
      <c r="B216" s="58">
        <f t="shared" si="11"/>
        <v>140</v>
      </c>
      <c r="C216" s="74"/>
    </row>
    <row r="217" spans="1:3" x14ac:dyDescent="0.3">
      <c r="A217" s="46" t="s">
        <v>245</v>
      </c>
      <c r="B217" s="58">
        <f t="shared" si="11"/>
        <v>141</v>
      </c>
      <c r="C217" s="74"/>
    </row>
    <row r="218" spans="1:3" x14ac:dyDescent="0.3">
      <c r="A218" s="46" t="s">
        <v>246</v>
      </c>
      <c r="B218" s="58">
        <f t="shared" si="11"/>
        <v>142</v>
      </c>
      <c r="C218" s="74"/>
    </row>
    <row r="219" spans="1:3" x14ac:dyDescent="0.3">
      <c r="A219" s="46" t="s">
        <v>247</v>
      </c>
      <c r="B219" s="58">
        <f t="shared" si="11"/>
        <v>143</v>
      </c>
      <c r="C219" s="74"/>
    </row>
    <row r="220" spans="1:3" x14ac:dyDescent="0.3">
      <c r="A220" s="46" t="s">
        <v>248</v>
      </c>
      <c r="B220" s="58">
        <f t="shared" si="11"/>
        <v>144</v>
      </c>
      <c r="C220" s="74"/>
    </row>
    <row r="221" spans="1:3" x14ac:dyDescent="0.25">
      <c r="A221" s="46" t="s">
        <v>249</v>
      </c>
      <c r="B221" s="58">
        <f t="shared" si="11"/>
        <v>145</v>
      </c>
      <c r="C221" s="64">
        <f>SUM(C222,C250)</f>
        <v>0</v>
      </c>
    </row>
    <row r="222" spans="1:3" x14ac:dyDescent="0.25">
      <c r="A222" s="79" t="s">
        <v>5</v>
      </c>
      <c r="B222" s="58">
        <f t="shared" si="11"/>
        <v>146</v>
      </c>
      <c r="C222" s="64">
        <f>SUM(C223,SUM(C236:C249))</f>
        <v>0</v>
      </c>
    </row>
    <row r="223" spans="1:3" x14ac:dyDescent="0.25">
      <c r="A223" s="46" t="s">
        <v>71</v>
      </c>
      <c r="B223" s="58">
        <f t="shared" si="11"/>
        <v>147</v>
      </c>
      <c r="C223" s="64">
        <f>SUM(C224:C235)</f>
        <v>0</v>
      </c>
    </row>
    <row r="224" spans="1:3" x14ac:dyDescent="0.3">
      <c r="A224" s="65" t="s">
        <v>72</v>
      </c>
      <c r="B224" s="58">
        <f t="shared" si="11"/>
        <v>148</v>
      </c>
      <c r="C224" s="74"/>
    </row>
    <row r="225" spans="1:3" x14ac:dyDescent="0.3">
      <c r="A225" s="65" t="s">
        <v>73</v>
      </c>
      <c r="B225" s="58">
        <f t="shared" si="11"/>
        <v>149</v>
      </c>
      <c r="C225" s="74"/>
    </row>
    <row r="226" spans="1:3" x14ac:dyDescent="0.3">
      <c r="A226" s="65" t="s">
        <v>74</v>
      </c>
      <c r="B226" s="58">
        <f t="shared" si="11"/>
        <v>150</v>
      </c>
      <c r="C226" s="74"/>
    </row>
    <row r="227" spans="1:3" x14ac:dyDescent="0.3">
      <c r="A227" s="65" t="s">
        <v>75</v>
      </c>
      <c r="B227" s="58">
        <f t="shared" si="11"/>
        <v>151</v>
      </c>
      <c r="C227" s="74"/>
    </row>
    <row r="228" spans="1:3" x14ac:dyDescent="0.3">
      <c r="A228" s="65" t="s">
        <v>76</v>
      </c>
      <c r="B228" s="58">
        <f t="shared" si="11"/>
        <v>152</v>
      </c>
      <c r="C228" s="74"/>
    </row>
    <row r="229" spans="1:3" x14ac:dyDescent="0.3">
      <c r="A229" s="65" t="s">
        <v>77</v>
      </c>
      <c r="B229" s="58">
        <f t="shared" si="11"/>
        <v>153</v>
      </c>
      <c r="C229" s="74"/>
    </row>
    <row r="230" spans="1:3" x14ac:dyDescent="0.3">
      <c r="A230" s="65" t="s">
        <v>78</v>
      </c>
      <c r="B230" s="58">
        <f t="shared" si="11"/>
        <v>154</v>
      </c>
      <c r="C230" s="74"/>
    </row>
    <row r="231" spans="1:3" x14ac:dyDescent="0.3">
      <c r="A231" s="65" t="s">
        <v>79</v>
      </c>
      <c r="B231" s="58">
        <f t="shared" si="11"/>
        <v>155</v>
      </c>
      <c r="C231" s="74"/>
    </row>
    <row r="232" spans="1:3" x14ac:dyDescent="0.3">
      <c r="A232" s="65" t="s">
        <v>80</v>
      </c>
      <c r="B232" s="58">
        <f t="shared" si="11"/>
        <v>156</v>
      </c>
      <c r="C232" s="74"/>
    </row>
    <row r="233" spans="1:3" x14ac:dyDescent="0.3">
      <c r="A233" s="65" t="s">
        <v>81</v>
      </c>
      <c r="B233" s="58">
        <f t="shared" si="11"/>
        <v>157</v>
      </c>
      <c r="C233" s="74"/>
    </row>
    <row r="234" spans="1:3" x14ac:dyDescent="0.3">
      <c r="A234" s="65" t="s">
        <v>82</v>
      </c>
      <c r="B234" s="58">
        <f t="shared" si="11"/>
        <v>158</v>
      </c>
      <c r="C234" s="74"/>
    </row>
    <row r="235" spans="1:3" x14ac:dyDescent="0.3">
      <c r="A235" s="65" t="s">
        <v>83</v>
      </c>
      <c r="B235" s="58">
        <f t="shared" si="11"/>
        <v>159</v>
      </c>
      <c r="C235" s="74"/>
    </row>
    <row r="236" spans="1:3" x14ac:dyDescent="0.3">
      <c r="A236" s="46" t="s">
        <v>84</v>
      </c>
      <c r="B236" s="58">
        <f t="shared" si="11"/>
        <v>160</v>
      </c>
      <c r="C236" s="74"/>
    </row>
    <row r="237" spans="1:3" x14ac:dyDescent="0.3">
      <c r="A237" s="46" t="s">
        <v>85</v>
      </c>
      <c r="B237" s="58">
        <f t="shared" si="11"/>
        <v>161</v>
      </c>
      <c r="C237" s="74"/>
    </row>
    <row r="238" spans="1:3" x14ac:dyDescent="0.3">
      <c r="A238" s="46" t="s">
        <v>86</v>
      </c>
      <c r="B238" s="58">
        <f t="shared" si="11"/>
        <v>162</v>
      </c>
      <c r="C238" s="74"/>
    </row>
    <row r="239" spans="1:3" x14ac:dyDescent="0.3">
      <c r="A239" s="46" t="s">
        <v>87</v>
      </c>
      <c r="B239" s="58">
        <f t="shared" si="11"/>
        <v>163</v>
      </c>
      <c r="C239" s="74"/>
    </row>
    <row r="240" spans="1:3" x14ac:dyDescent="0.3">
      <c r="A240" s="46" t="s">
        <v>88</v>
      </c>
      <c r="B240" s="58">
        <f t="shared" si="11"/>
        <v>164</v>
      </c>
      <c r="C240" s="74"/>
    </row>
    <row r="241" spans="1:3" x14ac:dyDescent="0.3">
      <c r="A241" s="46" t="s">
        <v>89</v>
      </c>
      <c r="B241" s="58">
        <f t="shared" si="11"/>
        <v>165</v>
      </c>
      <c r="C241" s="74"/>
    </row>
    <row r="242" spans="1:3" x14ac:dyDescent="0.3">
      <c r="A242" s="46" t="s">
        <v>90</v>
      </c>
      <c r="B242" s="58">
        <f t="shared" si="11"/>
        <v>166</v>
      </c>
      <c r="C242" s="74"/>
    </row>
    <row r="243" spans="1:3" x14ac:dyDescent="0.3">
      <c r="A243" s="46" t="s">
        <v>91</v>
      </c>
      <c r="B243" s="58">
        <f t="shared" si="11"/>
        <v>167</v>
      </c>
      <c r="C243" s="74"/>
    </row>
    <row r="244" spans="1:3" x14ac:dyDescent="0.3">
      <c r="A244" s="46" t="s">
        <v>92</v>
      </c>
      <c r="B244" s="58">
        <f t="shared" si="11"/>
        <v>168</v>
      </c>
      <c r="C244" s="74"/>
    </row>
    <row r="245" spans="1:3" x14ac:dyDescent="0.3">
      <c r="A245" s="46" t="s">
        <v>93</v>
      </c>
      <c r="B245" s="58">
        <f t="shared" si="11"/>
        <v>169</v>
      </c>
      <c r="C245" s="74"/>
    </row>
    <row r="246" spans="1:3" x14ac:dyDescent="0.3">
      <c r="A246" s="46" t="s">
        <v>94</v>
      </c>
      <c r="B246" s="58">
        <f t="shared" si="11"/>
        <v>170</v>
      </c>
      <c r="C246" s="74"/>
    </row>
    <row r="247" spans="1:3" x14ac:dyDescent="0.3">
      <c r="A247" s="46" t="s">
        <v>95</v>
      </c>
      <c r="B247" s="58">
        <f t="shared" si="11"/>
        <v>171</v>
      </c>
      <c r="C247" s="74"/>
    </row>
    <row r="248" spans="1:3" x14ac:dyDescent="0.3">
      <c r="A248" s="46" t="s">
        <v>96</v>
      </c>
      <c r="B248" s="58">
        <f t="shared" si="11"/>
        <v>172</v>
      </c>
      <c r="C248" s="74"/>
    </row>
    <row r="249" spans="1:3" x14ac:dyDescent="0.3">
      <c r="A249" s="46" t="s">
        <v>97</v>
      </c>
      <c r="B249" s="58">
        <f t="shared" si="11"/>
        <v>173</v>
      </c>
      <c r="C249" s="74"/>
    </row>
    <row r="250" spans="1:3" x14ac:dyDescent="0.25">
      <c r="A250" s="79" t="s">
        <v>98</v>
      </c>
      <c r="B250" s="58">
        <f t="shared" si="11"/>
        <v>174</v>
      </c>
      <c r="C250" s="64">
        <f>SUM(C251,C252)</f>
        <v>0</v>
      </c>
    </row>
    <row r="251" spans="1:3" x14ac:dyDescent="0.3">
      <c r="A251" s="46" t="s">
        <v>99</v>
      </c>
      <c r="B251" s="58">
        <f t="shared" ref="B251:B258" si="12">B250+1</f>
        <v>175</v>
      </c>
      <c r="C251" s="74"/>
    </row>
    <row r="252" spans="1:3" x14ac:dyDescent="0.3">
      <c r="A252" s="46" t="s">
        <v>100</v>
      </c>
      <c r="B252" s="58">
        <f t="shared" si="12"/>
        <v>176</v>
      </c>
      <c r="C252" s="74"/>
    </row>
    <row r="253" spans="1:3" x14ac:dyDescent="0.3">
      <c r="A253" s="46" t="s">
        <v>250</v>
      </c>
      <c r="B253" s="58">
        <f t="shared" si="12"/>
        <v>177</v>
      </c>
      <c r="C253" s="74"/>
    </row>
    <row r="254" spans="1:3" x14ac:dyDescent="0.3">
      <c r="A254" s="46" t="s">
        <v>251</v>
      </c>
      <c r="B254" s="58">
        <f t="shared" si="12"/>
        <v>178</v>
      </c>
      <c r="C254" s="74"/>
    </row>
    <row r="255" spans="1:3" x14ac:dyDescent="0.3">
      <c r="A255" s="46" t="s">
        <v>252</v>
      </c>
      <c r="B255" s="58">
        <f t="shared" si="12"/>
        <v>179</v>
      </c>
      <c r="C255" s="74"/>
    </row>
    <row r="256" spans="1:3" x14ac:dyDescent="0.3">
      <c r="A256" s="46" t="s">
        <v>253</v>
      </c>
      <c r="B256" s="58">
        <f t="shared" si="12"/>
        <v>180</v>
      </c>
      <c r="C256" s="74"/>
    </row>
    <row r="257" spans="1:3" x14ac:dyDescent="0.3">
      <c r="A257" s="46" t="s">
        <v>254</v>
      </c>
      <c r="B257" s="58">
        <f t="shared" si="12"/>
        <v>181</v>
      </c>
      <c r="C257" s="74"/>
    </row>
    <row r="258" spans="1:3" x14ac:dyDescent="0.3">
      <c r="A258" s="46" t="s">
        <v>255</v>
      </c>
      <c r="B258" s="58">
        <f t="shared" si="12"/>
        <v>182</v>
      </c>
      <c r="C258" s="74"/>
    </row>
    <row r="259" spans="1:3" x14ac:dyDescent="0.3">
      <c r="B259" s="76"/>
    </row>
    <row r="260" spans="1:3" x14ac:dyDescent="0.3">
      <c r="A260" s="73" t="s">
        <v>256</v>
      </c>
      <c r="B260" s="76"/>
    </row>
    <row r="261" spans="1:3" x14ac:dyDescent="0.3">
      <c r="B261" s="76"/>
    </row>
    <row r="262" spans="1:3" ht="26.4" x14ac:dyDescent="0.3">
      <c r="A262" s="55" t="s">
        <v>3</v>
      </c>
      <c r="B262" s="55" t="s">
        <v>4</v>
      </c>
      <c r="C262" s="56" t="s">
        <v>243</v>
      </c>
    </row>
    <row r="263" spans="1:3" x14ac:dyDescent="0.3">
      <c r="A263" s="55"/>
      <c r="B263" s="55"/>
      <c r="C263" s="56" t="s">
        <v>8</v>
      </c>
    </row>
    <row r="264" spans="1:3" x14ac:dyDescent="0.3">
      <c r="A264" s="55"/>
      <c r="B264" s="55"/>
      <c r="C264" s="56" t="s">
        <v>9</v>
      </c>
    </row>
    <row r="265" spans="1:3" x14ac:dyDescent="0.25">
      <c r="A265" s="46" t="s">
        <v>257</v>
      </c>
      <c r="B265" s="58">
        <f>B258+1</f>
        <v>183</v>
      </c>
      <c r="C265" s="64">
        <f>SUM(C266,C294)</f>
        <v>0</v>
      </c>
    </row>
    <row r="266" spans="1:3" x14ac:dyDescent="0.25">
      <c r="A266" s="79" t="s">
        <v>5</v>
      </c>
      <c r="B266" s="58">
        <f>B265+1</f>
        <v>184</v>
      </c>
      <c r="C266" s="64">
        <f>SUM(C267+SUM(C280:C293))</f>
        <v>0</v>
      </c>
    </row>
    <row r="267" spans="1:3" x14ac:dyDescent="0.25">
      <c r="A267" s="46" t="s">
        <v>71</v>
      </c>
      <c r="B267" s="58">
        <f t="shared" ref="B267:B297" si="13">B266+1</f>
        <v>185</v>
      </c>
      <c r="C267" s="64">
        <f>SUM(C268:C279)</f>
        <v>0</v>
      </c>
    </row>
    <row r="268" spans="1:3" x14ac:dyDescent="0.3">
      <c r="A268" s="65" t="s">
        <v>72</v>
      </c>
      <c r="B268" s="58">
        <f t="shared" si="13"/>
        <v>186</v>
      </c>
      <c r="C268" s="74"/>
    </row>
    <row r="269" spans="1:3" x14ac:dyDescent="0.3">
      <c r="A269" s="65" t="s">
        <v>73</v>
      </c>
      <c r="B269" s="58">
        <f t="shared" si="13"/>
        <v>187</v>
      </c>
      <c r="C269" s="74"/>
    </row>
    <row r="270" spans="1:3" x14ac:dyDescent="0.3">
      <c r="A270" s="65" t="s">
        <v>74</v>
      </c>
      <c r="B270" s="58">
        <f t="shared" si="13"/>
        <v>188</v>
      </c>
      <c r="C270" s="74"/>
    </row>
    <row r="271" spans="1:3" x14ac:dyDescent="0.3">
      <c r="A271" s="65" t="s">
        <v>75</v>
      </c>
      <c r="B271" s="58">
        <f t="shared" si="13"/>
        <v>189</v>
      </c>
      <c r="C271" s="74"/>
    </row>
    <row r="272" spans="1:3" x14ac:dyDescent="0.3">
      <c r="A272" s="65" t="s">
        <v>76</v>
      </c>
      <c r="B272" s="58">
        <f t="shared" si="13"/>
        <v>190</v>
      </c>
      <c r="C272" s="74"/>
    </row>
    <row r="273" spans="1:3" x14ac:dyDescent="0.3">
      <c r="A273" s="65" t="s">
        <v>77</v>
      </c>
      <c r="B273" s="58">
        <f t="shared" si="13"/>
        <v>191</v>
      </c>
      <c r="C273" s="74"/>
    </row>
    <row r="274" spans="1:3" x14ac:dyDescent="0.3">
      <c r="A274" s="65" t="s">
        <v>78</v>
      </c>
      <c r="B274" s="58">
        <f t="shared" si="13"/>
        <v>192</v>
      </c>
      <c r="C274" s="74"/>
    </row>
    <row r="275" spans="1:3" x14ac:dyDescent="0.3">
      <c r="A275" s="65" t="s">
        <v>79</v>
      </c>
      <c r="B275" s="58">
        <f t="shared" si="13"/>
        <v>193</v>
      </c>
      <c r="C275" s="74"/>
    </row>
    <row r="276" spans="1:3" x14ac:dyDescent="0.3">
      <c r="A276" s="65" t="s">
        <v>80</v>
      </c>
      <c r="B276" s="58">
        <f t="shared" si="13"/>
        <v>194</v>
      </c>
      <c r="C276" s="74"/>
    </row>
    <row r="277" spans="1:3" x14ac:dyDescent="0.3">
      <c r="A277" s="65" t="s">
        <v>81</v>
      </c>
      <c r="B277" s="58">
        <f t="shared" si="13"/>
        <v>195</v>
      </c>
      <c r="C277" s="74"/>
    </row>
    <row r="278" spans="1:3" x14ac:dyDescent="0.3">
      <c r="A278" s="65" t="s">
        <v>82</v>
      </c>
      <c r="B278" s="58">
        <f t="shared" si="13"/>
        <v>196</v>
      </c>
      <c r="C278" s="74"/>
    </row>
    <row r="279" spans="1:3" x14ac:dyDescent="0.3">
      <c r="A279" s="65" t="s">
        <v>83</v>
      </c>
      <c r="B279" s="58">
        <f t="shared" si="13"/>
        <v>197</v>
      </c>
      <c r="C279" s="74"/>
    </row>
    <row r="280" spans="1:3" x14ac:dyDescent="0.3">
      <c r="A280" s="46" t="s">
        <v>84</v>
      </c>
      <c r="B280" s="58">
        <f t="shared" si="13"/>
        <v>198</v>
      </c>
      <c r="C280" s="74"/>
    </row>
    <row r="281" spans="1:3" x14ac:dyDescent="0.3">
      <c r="A281" s="46" t="s">
        <v>85</v>
      </c>
      <c r="B281" s="58">
        <f t="shared" si="13"/>
        <v>199</v>
      </c>
      <c r="C281" s="74"/>
    </row>
    <row r="282" spans="1:3" x14ac:dyDescent="0.3">
      <c r="A282" s="46" t="s">
        <v>86</v>
      </c>
      <c r="B282" s="58">
        <f t="shared" si="13"/>
        <v>200</v>
      </c>
      <c r="C282" s="74"/>
    </row>
    <row r="283" spans="1:3" x14ac:dyDescent="0.3">
      <c r="A283" s="46" t="s">
        <v>87</v>
      </c>
      <c r="B283" s="58">
        <f t="shared" si="13"/>
        <v>201</v>
      </c>
      <c r="C283" s="74"/>
    </row>
    <row r="284" spans="1:3" x14ac:dyDescent="0.3">
      <c r="A284" s="46" t="s">
        <v>88</v>
      </c>
      <c r="B284" s="58">
        <f t="shared" si="13"/>
        <v>202</v>
      </c>
      <c r="C284" s="74"/>
    </row>
    <row r="285" spans="1:3" x14ac:dyDescent="0.3">
      <c r="A285" s="46" t="s">
        <v>89</v>
      </c>
      <c r="B285" s="58">
        <f t="shared" si="13"/>
        <v>203</v>
      </c>
      <c r="C285" s="74"/>
    </row>
    <row r="286" spans="1:3" x14ac:dyDescent="0.3">
      <c r="A286" s="46" t="s">
        <v>90</v>
      </c>
      <c r="B286" s="58">
        <f t="shared" si="13"/>
        <v>204</v>
      </c>
      <c r="C286" s="74"/>
    </row>
    <row r="287" spans="1:3" x14ac:dyDescent="0.3">
      <c r="A287" s="46" t="s">
        <v>91</v>
      </c>
      <c r="B287" s="58">
        <f t="shared" si="13"/>
        <v>205</v>
      </c>
      <c r="C287" s="74"/>
    </row>
    <row r="288" spans="1:3" x14ac:dyDescent="0.3">
      <c r="A288" s="46" t="s">
        <v>92</v>
      </c>
      <c r="B288" s="58">
        <f t="shared" si="13"/>
        <v>206</v>
      </c>
      <c r="C288" s="74"/>
    </row>
    <row r="289" spans="1:3" x14ac:dyDescent="0.3">
      <c r="A289" s="46" t="s">
        <v>93</v>
      </c>
      <c r="B289" s="58">
        <f t="shared" si="13"/>
        <v>207</v>
      </c>
      <c r="C289" s="74"/>
    </row>
    <row r="290" spans="1:3" x14ac:dyDescent="0.3">
      <c r="A290" s="46" t="s">
        <v>94</v>
      </c>
      <c r="B290" s="58">
        <f t="shared" si="13"/>
        <v>208</v>
      </c>
      <c r="C290" s="74"/>
    </row>
    <row r="291" spans="1:3" x14ac:dyDescent="0.3">
      <c r="A291" s="46" t="s">
        <v>95</v>
      </c>
      <c r="B291" s="58">
        <f t="shared" si="13"/>
        <v>209</v>
      </c>
      <c r="C291" s="74"/>
    </row>
    <row r="292" spans="1:3" x14ac:dyDescent="0.3">
      <c r="A292" s="46" t="s">
        <v>96</v>
      </c>
      <c r="B292" s="58">
        <f t="shared" si="13"/>
        <v>210</v>
      </c>
      <c r="C292" s="74"/>
    </row>
    <row r="293" spans="1:3" x14ac:dyDescent="0.3">
      <c r="A293" s="46" t="s">
        <v>97</v>
      </c>
      <c r="B293" s="58">
        <f t="shared" si="13"/>
        <v>211</v>
      </c>
      <c r="C293" s="74"/>
    </row>
    <row r="294" spans="1:3" x14ac:dyDescent="0.25">
      <c r="A294" s="79" t="s">
        <v>98</v>
      </c>
      <c r="B294" s="58">
        <f t="shared" si="13"/>
        <v>212</v>
      </c>
      <c r="C294" s="80">
        <f>SUM(C295,C296)</f>
        <v>0</v>
      </c>
    </row>
    <row r="295" spans="1:3" x14ac:dyDescent="0.3">
      <c r="A295" s="46" t="s">
        <v>99</v>
      </c>
      <c r="B295" s="58">
        <f t="shared" si="13"/>
        <v>213</v>
      </c>
      <c r="C295" s="74"/>
    </row>
    <row r="296" spans="1:3" x14ac:dyDescent="0.3">
      <c r="A296" s="46" t="s">
        <v>100</v>
      </c>
      <c r="B296" s="58">
        <f t="shared" si="13"/>
        <v>214</v>
      </c>
      <c r="C296" s="74"/>
    </row>
    <row r="297" spans="1:3" x14ac:dyDescent="0.3">
      <c r="A297" s="46" t="s">
        <v>246</v>
      </c>
      <c r="B297" s="58">
        <f t="shared" si="13"/>
        <v>215</v>
      </c>
      <c r="C297" s="74"/>
    </row>
    <row r="298" spans="1:3" x14ac:dyDescent="0.3">
      <c r="B298" s="77"/>
    </row>
    <row r="299" spans="1:3" x14ac:dyDescent="0.3">
      <c r="A299" s="54" t="s">
        <v>258</v>
      </c>
      <c r="B299" s="75"/>
    </row>
    <row r="300" spans="1:3" x14ac:dyDescent="0.3">
      <c r="B300" s="76"/>
    </row>
    <row r="301" spans="1:3" x14ac:dyDescent="0.3">
      <c r="A301" s="55" t="s">
        <v>3</v>
      </c>
      <c r="B301" s="55" t="s">
        <v>4</v>
      </c>
      <c r="C301" s="56" t="s">
        <v>70</v>
      </c>
    </row>
    <row r="302" spans="1:3" x14ac:dyDescent="0.3">
      <c r="A302" s="55"/>
      <c r="B302" s="55"/>
      <c r="C302" s="56" t="s">
        <v>9</v>
      </c>
    </row>
    <row r="303" spans="1:3" x14ac:dyDescent="0.3">
      <c r="A303" s="46" t="s">
        <v>259</v>
      </c>
      <c r="B303" s="58">
        <f>B297+1</f>
        <v>216</v>
      </c>
      <c r="C303" s="74"/>
    </row>
    <row r="304" spans="1:3" x14ac:dyDescent="0.3">
      <c r="A304" s="46" t="s">
        <v>260</v>
      </c>
      <c r="B304" s="58">
        <f>B303+1</f>
        <v>217</v>
      </c>
      <c r="C304" s="74"/>
    </row>
    <row r="305" spans="1:3" x14ac:dyDescent="0.3">
      <c r="B305" s="76"/>
    </row>
    <row r="306" spans="1:3" x14ac:dyDescent="0.3">
      <c r="A306" s="54" t="s">
        <v>261</v>
      </c>
      <c r="B306" s="75"/>
    </row>
    <row r="307" spans="1:3" x14ac:dyDescent="0.3">
      <c r="B307" s="76"/>
    </row>
    <row r="308" spans="1:3" ht="26.4" x14ac:dyDescent="0.3">
      <c r="A308" s="55" t="s">
        <v>3</v>
      </c>
      <c r="B308" s="55" t="s">
        <v>4</v>
      </c>
      <c r="C308" s="56" t="s">
        <v>262</v>
      </c>
    </row>
    <row r="309" spans="1:3" x14ac:dyDescent="0.3">
      <c r="A309" s="55"/>
      <c r="B309" s="55"/>
      <c r="C309" s="56" t="s">
        <v>70</v>
      </c>
    </row>
    <row r="310" spans="1:3" x14ac:dyDescent="0.3">
      <c r="A310" s="55"/>
      <c r="B310" s="55"/>
      <c r="C310" s="56" t="s">
        <v>9</v>
      </c>
    </row>
    <row r="311" spans="1:3" x14ac:dyDescent="0.3">
      <c r="A311" s="46" t="s">
        <v>263</v>
      </c>
      <c r="B311" s="58">
        <f>B304+1</f>
        <v>218</v>
      </c>
      <c r="C311" s="74"/>
    </row>
    <row r="312" spans="1:3" x14ac:dyDescent="0.3">
      <c r="A312" s="46" t="s">
        <v>264</v>
      </c>
      <c r="B312" s="58">
        <f>B311+1</f>
        <v>219</v>
      </c>
      <c r="C312" s="74"/>
    </row>
    <row r="313" spans="1:3" x14ac:dyDescent="0.3">
      <c r="A313" s="46" t="s">
        <v>265</v>
      </c>
      <c r="B313" s="58">
        <f t="shared" ref="B313:B317" si="14">B312+1</f>
        <v>220</v>
      </c>
      <c r="C313" s="74"/>
    </row>
    <row r="314" spans="1:3" x14ac:dyDescent="0.3">
      <c r="A314" s="46" t="s">
        <v>266</v>
      </c>
      <c r="B314" s="58">
        <f t="shared" si="14"/>
        <v>221</v>
      </c>
      <c r="C314" s="74"/>
    </row>
    <row r="315" spans="1:3" x14ac:dyDescent="0.3">
      <c r="A315" s="46" t="s">
        <v>267</v>
      </c>
      <c r="B315" s="58">
        <f t="shared" si="14"/>
        <v>222</v>
      </c>
      <c r="C315" s="74"/>
    </row>
    <row r="316" spans="1:3" x14ac:dyDescent="0.3">
      <c r="A316" s="46" t="s">
        <v>268</v>
      </c>
      <c r="B316" s="58">
        <f t="shared" si="14"/>
        <v>223</v>
      </c>
      <c r="C316" s="74"/>
    </row>
    <row r="317" spans="1:3" x14ac:dyDescent="0.3">
      <c r="A317" s="46" t="s">
        <v>269</v>
      </c>
      <c r="B317" s="58">
        <f t="shared" si="14"/>
        <v>224</v>
      </c>
      <c r="C317" s="74"/>
    </row>
    <row r="318" spans="1:3" x14ac:dyDescent="0.3">
      <c r="A318" s="81"/>
      <c r="B318" s="82"/>
    </row>
    <row r="319" spans="1:3" x14ac:dyDescent="0.3">
      <c r="A319" s="54" t="s">
        <v>270</v>
      </c>
      <c r="B319" s="82"/>
    </row>
    <row r="320" spans="1:3" x14ac:dyDescent="0.3">
      <c r="A320" s="81"/>
      <c r="B320" s="82"/>
    </row>
    <row r="321" spans="1:3" x14ac:dyDescent="0.3">
      <c r="A321" s="55" t="s">
        <v>3</v>
      </c>
      <c r="B321" s="55" t="s">
        <v>4</v>
      </c>
      <c r="C321" s="56" t="s">
        <v>271</v>
      </c>
    </row>
    <row r="322" spans="1:3" x14ac:dyDescent="0.3">
      <c r="A322" s="55"/>
      <c r="B322" s="55"/>
      <c r="C322" s="56" t="s">
        <v>70</v>
      </c>
    </row>
    <row r="323" spans="1:3" x14ac:dyDescent="0.3">
      <c r="A323" s="55"/>
      <c r="B323" s="55"/>
      <c r="C323" s="56" t="s">
        <v>9</v>
      </c>
    </row>
    <row r="324" spans="1:3" x14ac:dyDescent="0.3">
      <c r="A324" s="57" t="s">
        <v>5</v>
      </c>
      <c r="B324" s="58">
        <f>B317+1</f>
        <v>225</v>
      </c>
      <c r="C324" s="4"/>
    </row>
    <row r="325" spans="1:3" x14ac:dyDescent="0.25">
      <c r="A325" s="46" t="s">
        <v>71</v>
      </c>
      <c r="B325" s="58">
        <f>B324+1</f>
        <v>226</v>
      </c>
      <c r="C325" s="64" t="e">
        <f>AVERAGE(C326:C337)</f>
        <v>#DIV/0!</v>
      </c>
    </row>
    <row r="326" spans="1:3" x14ac:dyDescent="0.3">
      <c r="A326" s="65" t="s">
        <v>72</v>
      </c>
      <c r="B326" s="58">
        <f t="shared" ref="B326:B354" si="15">B325+1</f>
        <v>227</v>
      </c>
      <c r="C326" s="83"/>
    </row>
    <row r="327" spans="1:3" x14ac:dyDescent="0.3">
      <c r="A327" s="65" t="s">
        <v>73</v>
      </c>
      <c r="B327" s="58">
        <f t="shared" si="15"/>
        <v>228</v>
      </c>
      <c r="C327" s="83"/>
    </row>
    <row r="328" spans="1:3" x14ac:dyDescent="0.3">
      <c r="A328" s="65" t="s">
        <v>74</v>
      </c>
      <c r="B328" s="58">
        <f t="shared" si="15"/>
        <v>229</v>
      </c>
      <c r="C328" s="83"/>
    </row>
    <row r="329" spans="1:3" x14ac:dyDescent="0.3">
      <c r="A329" s="65" t="s">
        <v>75</v>
      </c>
      <c r="B329" s="58">
        <f t="shared" si="15"/>
        <v>230</v>
      </c>
      <c r="C329" s="83"/>
    </row>
    <row r="330" spans="1:3" x14ac:dyDescent="0.3">
      <c r="A330" s="65" t="s">
        <v>76</v>
      </c>
      <c r="B330" s="58">
        <f t="shared" si="15"/>
        <v>231</v>
      </c>
      <c r="C330" s="83"/>
    </row>
    <row r="331" spans="1:3" x14ac:dyDescent="0.3">
      <c r="A331" s="65" t="s">
        <v>77</v>
      </c>
      <c r="B331" s="58">
        <f t="shared" si="15"/>
        <v>232</v>
      </c>
      <c r="C331" s="83"/>
    </row>
    <row r="332" spans="1:3" x14ac:dyDescent="0.3">
      <c r="A332" s="65" t="s">
        <v>78</v>
      </c>
      <c r="B332" s="58">
        <f t="shared" si="15"/>
        <v>233</v>
      </c>
      <c r="C332" s="83"/>
    </row>
    <row r="333" spans="1:3" x14ac:dyDescent="0.3">
      <c r="A333" s="65" t="s">
        <v>79</v>
      </c>
      <c r="B333" s="58">
        <f t="shared" si="15"/>
        <v>234</v>
      </c>
      <c r="C333" s="83"/>
    </row>
    <row r="334" spans="1:3" x14ac:dyDescent="0.3">
      <c r="A334" s="65" t="s">
        <v>80</v>
      </c>
      <c r="B334" s="58">
        <f t="shared" si="15"/>
        <v>235</v>
      </c>
      <c r="C334" s="83"/>
    </row>
    <row r="335" spans="1:3" x14ac:dyDescent="0.3">
      <c r="A335" s="65" t="s">
        <v>81</v>
      </c>
      <c r="B335" s="58">
        <f t="shared" si="15"/>
        <v>236</v>
      </c>
      <c r="C335" s="83"/>
    </row>
    <row r="336" spans="1:3" x14ac:dyDescent="0.3">
      <c r="A336" s="65" t="s">
        <v>82</v>
      </c>
      <c r="B336" s="58">
        <f t="shared" si="15"/>
        <v>237</v>
      </c>
      <c r="C336" s="83"/>
    </row>
    <row r="337" spans="1:3" x14ac:dyDescent="0.3">
      <c r="A337" s="65" t="s">
        <v>83</v>
      </c>
      <c r="B337" s="58">
        <f t="shared" si="15"/>
        <v>238</v>
      </c>
      <c r="C337" s="83"/>
    </row>
    <row r="338" spans="1:3" x14ac:dyDescent="0.3">
      <c r="A338" s="46" t="s">
        <v>84</v>
      </c>
      <c r="B338" s="58">
        <f t="shared" si="15"/>
        <v>239</v>
      </c>
      <c r="C338" s="83"/>
    </row>
    <row r="339" spans="1:3" x14ac:dyDescent="0.3">
      <c r="A339" s="46" t="s">
        <v>85</v>
      </c>
      <c r="B339" s="58">
        <f t="shared" si="15"/>
        <v>240</v>
      </c>
      <c r="C339" s="83"/>
    </row>
    <row r="340" spans="1:3" x14ac:dyDescent="0.3">
      <c r="A340" s="46" t="s">
        <v>86</v>
      </c>
      <c r="B340" s="58">
        <f t="shared" si="15"/>
        <v>241</v>
      </c>
      <c r="C340" s="83"/>
    </row>
    <row r="341" spans="1:3" x14ac:dyDescent="0.3">
      <c r="A341" s="46" t="s">
        <v>87</v>
      </c>
      <c r="B341" s="58">
        <f t="shared" si="15"/>
        <v>242</v>
      </c>
      <c r="C341" s="83"/>
    </row>
    <row r="342" spans="1:3" x14ac:dyDescent="0.3">
      <c r="A342" s="46" t="s">
        <v>88</v>
      </c>
      <c r="B342" s="58">
        <f t="shared" si="15"/>
        <v>243</v>
      </c>
      <c r="C342" s="83"/>
    </row>
    <row r="343" spans="1:3" x14ac:dyDescent="0.3">
      <c r="A343" s="46" t="s">
        <v>89</v>
      </c>
      <c r="B343" s="58">
        <f t="shared" si="15"/>
        <v>244</v>
      </c>
      <c r="C343" s="83"/>
    </row>
    <row r="344" spans="1:3" x14ac:dyDescent="0.3">
      <c r="A344" s="46" t="s">
        <v>90</v>
      </c>
      <c r="B344" s="58">
        <f t="shared" si="15"/>
        <v>245</v>
      </c>
      <c r="C344" s="83"/>
    </row>
    <row r="345" spans="1:3" x14ac:dyDescent="0.3">
      <c r="A345" s="46" t="s">
        <v>91</v>
      </c>
      <c r="B345" s="58">
        <f t="shared" si="15"/>
        <v>246</v>
      </c>
      <c r="C345" s="83"/>
    </row>
    <row r="346" spans="1:3" x14ac:dyDescent="0.3">
      <c r="A346" s="46" t="s">
        <v>92</v>
      </c>
      <c r="B346" s="58">
        <f t="shared" si="15"/>
        <v>247</v>
      </c>
      <c r="C346" s="83"/>
    </row>
    <row r="347" spans="1:3" x14ac:dyDescent="0.3">
      <c r="A347" s="46" t="s">
        <v>93</v>
      </c>
      <c r="B347" s="58">
        <f t="shared" si="15"/>
        <v>248</v>
      </c>
      <c r="C347" s="83"/>
    </row>
    <row r="348" spans="1:3" x14ac:dyDescent="0.3">
      <c r="A348" s="46" t="s">
        <v>94</v>
      </c>
      <c r="B348" s="58">
        <f t="shared" si="15"/>
        <v>249</v>
      </c>
      <c r="C348" s="83"/>
    </row>
    <row r="349" spans="1:3" x14ac:dyDescent="0.3">
      <c r="A349" s="46" t="s">
        <v>95</v>
      </c>
      <c r="B349" s="58">
        <f t="shared" si="15"/>
        <v>250</v>
      </c>
      <c r="C349" s="83"/>
    </row>
    <row r="350" spans="1:3" x14ac:dyDescent="0.3">
      <c r="A350" s="46" t="s">
        <v>96</v>
      </c>
      <c r="B350" s="58">
        <f t="shared" si="15"/>
        <v>251</v>
      </c>
      <c r="C350" s="83"/>
    </row>
    <row r="351" spans="1:3" x14ac:dyDescent="0.3">
      <c r="A351" s="46" t="s">
        <v>97</v>
      </c>
      <c r="B351" s="58">
        <f t="shared" si="15"/>
        <v>252</v>
      </c>
      <c r="C351" s="83"/>
    </row>
    <row r="352" spans="1:3" x14ac:dyDescent="0.3">
      <c r="A352" s="57" t="s">
        <v>98</v>
      </c>
      <c r="B352" s="58">
        <f t="shared" si="15"/>
        <v>253</v>
      </c>
      <c r="C352" s="84"/>
    </row>
    <row r="353" spans="1:3" x14ac:dyDescent="0.3">
      <c r="A353" s="46" t="s">
        <v>109</v>
      </c>
      <c r="B353" s="58">
        <f t="shared" si="15"/>
        <v>254</v>
      </c>
      <c r="C353" s="83"/>
    </row>
    <row r="354" spans="1:3" x14ac:dyDescent="0.3">
      <c r="A354" s="46" t="s">
        <v>110</v>
      </c>
      <c r="B354" s="58">
        <f t="shared" si="15"/>
        <v>255</v>
      </c>
      <c r="C354" s="83"/>
    </row>
  </sheetData>
  <dataConsolidate/>
  <mergeCells count="36">
    <mergeCell ref="A301:A302"/>
    <mergeCell ref="B301:B302"/>
    <mergeCell ref="A308:A310"/>
    <mergeCell ref="B308:B310"/>
    <mergeCell ref="A321:A323"/>
    <mergeCell ref="B321:B323"/>
    <mergeCell ref="A171:A172"/>
    <mergeCell ref="B171:B172"/>
    <mergeCell ref="A182:A184"/>
    <mergeCell ref="B182:B184"/>
    <mergeCell ref="A262:A264"/>
    <mergeCell ref="B262:B264"/>
    <mergeCell ref="A131:A133"/>
    <mergeCell ref="B131:B133"/>
    <mergeCell ref="A150:A152"/>
    <mergeCell ref="B150:B152"/>
    <mergeCell ref="A158:A159"/>
    <mergeCell ref="B158:B159"/>
    <mergeCell ref="A93:A94"/>
    <mergeCell ref="B93:B94"/>
    <mergeCell ref="A104:A106"/>
    <mergeCell ref="B104:B106"/>
    <mergeCell ref="A113:A115"/>
    <mergeCell ref="B113:B115"/>
    <mergeCell ref="A48:A50"/>
    <mergeCell ref="B48:B50"/>
    <mergeCell ref="A55:A57"/>
    <mergeCell ref="B55:B57"/>
    <mergeCell ref="A73:A75"/>
    <mergeCell ref="B73:B75"/>
    <mergeCell ref="A9:A11"/>
    <mergeCell ref="B9:B11"/>
    <mergeCell ref="A25:A27"/>
    <mergeCell ref="B25:B27"/>
    <mergeCell ref="A36:A38"/>
    <mergeCell ref="B36:B3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78"/>
  <sheetViews>
    <sheetView showGridLines="0" zoomScaleNormal="100" workbookViewId="0">
      <selection activeCell="C4" sqref="A1:XFD1048576"/>
    </sheetView>
  </sheetViews>
  <sheetFormatPr defaultColWidth="8.77734375" defaultRowHeight="13.2" x14ac:dyDescent="0.3"/>
  <cols>
    <col min="1" max="1" width="103.44140625" style="62" customWidth="1"/>
    <col min="2" max="2" width="7.5546875" style="62" customWidth="1"/>
    <col min="3" max="3" width="22.77734375" style="62" customWidth="1"/>
    <col min="4" max="8" width="21.77734375" style="62" customWidth="1"/>
    <col min="9" max="16384" width="8.77734375" style="62"/>
  </cols>
  <sheetData>
    <row r="1" spans="1:4" ht="17.399999999999999" x14ac:dyDescent="0.3">
      <c r="A1" s="1" t="s">
        <v>272</v>
      </c>
      <c r="B1" s="5"/>
    </row>
    <row r="2" spans="1:4" ht="17.399999999999999" x14ac:dyDescent="0.3">
      <c r="A2" s="3" t="str">
        <f>"Company:  "&amp;CVS!G10</f>
        <v xml:space="preserve">Company:  </v>
      </c>
      <c r="B2" s="5"/>
    </row>
    <row r="3" spans="1:4" ht="17.399999999999999" x14ac:dyDescent="0.3">
      <c r="A3" s="3" t="str">
        <f>"Reporting Period:"&amp;CVS!G12&amp;","&amp;CVS!G13</f>
        <v>Reporting Period:,</v>
      </c>
      <c r="B3" s="5"/>
    </row>
    <row r="4" spans="1:4" x14ac:dyDescent="0.3">
      <c r="A4" s="53"/>
      <c r="B4" s="53"/>
    </row>
    <row r="5" spans="1:4" x14ac:dyDescent="0.25">
      <c r="A5" s="63" t="s">
        <v>1</v>
      </c>
      <c r="B5" s="63"/>
    </row>
    <row r="6" spans="1:4" x14ac:dyDescent="0.25">
      <c r="A6" s="63"/>
      <c r="B6" s="63"/>
    </row>
    <row r="7" spans="1:4" x14ac:dyDescent="0.3">
      <c r="A7" s="54" t="s">
        <v>273</v>
      </c>
      <c r="B7" s="54"/>
    </row>
    <row r="9" spans="1:4" x14ac:dyDescent="0.3">
      <c r="A9" s="55" t="s">
        <v>3</v>
      </c>
      <c r="B9" s="55" t="s">
        <v>4</v>
      </c>
      <c r="C9" s="56" t="s">
        <v>274</v>
      </c>
      <c r="D9" s="56" t="s">
        <v>275</v>
      </c>
    </row>
    <row r="10" spans="1:4" x14ac:dyDescent="0.3">
      <c r="A10" s="55"/>
      <c r="B10" s="55"/>
      <c r="C10" s="56" t="s">
        <v>8</v>
      </c>
      <c r="D10" s="56" t="s">
        <v>8</v>
      </c>
    </row>
    <row r="11" spans="1:4" x14ac:dyDescent="0.3">
      <c r="A11" s="55"/>
      <c r="B11" s="55"/>
      <c r="C11" s="56" t="s">
        <v>9</v>
      </c>
      <c r="D11" s="56" t="s">
        <v>10</v>
      </c>
    </row>
    <row r="12" spans="1:4" x14ac:dyDescent="0.3">
      <c r="A12" s="57" t="s">
        <v>5</v>
      </c>
      <c r="B12" s="58">
        <v>11</v>
      </c>
      <c r="C12" s="4"/>
      <c r="D12" s="4"/>
    </row>
    <row r="13" spans="1:4" x14ac:dyDescent="0.3">
      <c r="A13" s="46" t="s">
        <v>276</v>
      </c>
      <c r="B13" s="58">
        <f>B12+1</f>
        <v>12</v>
      </c>
      <c r="C13" s="85"/>
      <c r="D13" s="85"/>
    </row>
    <row r="14" spans="1:4" x14ac:dyDescent="0.3">
      <c r="A14" s="46" t="s">
        <v>277</v>
      </c>
      <c r="B14" s="58">
        <f t="shared" ref="B14:B23" si="0">B13+1</f>
        <v>13</v>
      </c>
      <c r="C14" s="85"/>
      <c r="D14" s="85"/>
    </row>
    <row r="15" spans="1:4" x14ac:dyDescent="0.3">
      <c r="A15" s="46" t="s">
        <v>278</v>
      </c>
      <c r="B15" s="58">
        <f t="shared" si="0"/>
        <v>14</v>
      </c>
      <c r="C15" s="85"/>
      <c r="D15" s="85"/>
    </row>
    <row r="16" spans="1:4" x14ac:dyDescent="0.3">
      <c r="A16" s="46" t="s">
        <v>279</v>
      </c>
      <c r="B16" s="58">
        <f t="shared" si="0"/>
        <v>15</v>
      </c>
      <c r="C16" s="85"/>
      <c r="D16" s="85"/>
    </row>
    <row r="17" spans="1:8" x14ac:dyDescent="0.3">
      <c r="A17" s="46" t="s">
        <v>88</v>
      </c>
      <c r="B17" s="58">
        <f t="shared" si="0"/>
        <v>16</v>
      </c>
      <c r="C17" s="85"/>
      <c r="D17" s="85"/>
    </row>
    <row r="18" spans="1:8" x14ac:dyDescent="0.3">
      <c r="A18" s="46" t="s">
        <v>280</v>
      </c>
      <c r="B18" s="58">
        <f t="shared" si="0"/>
        <v>17</v>
      </c>
      <c r="C18" s="85"/>
      <c r="D18" s="85"/>
    </row>
    <row r="19" spans="1:8" x14ac:dyDescent="0.3">
      <c r="A19" s="46" t="s">
        <v>281</v>
      </c>
      <c r="B19" s="58">
        <f t="shared" si="0"/>
        <v>18</v>
      </c>
      <c r="C19" s="85"/>
      <c r="D19" s="85"/>
    </row>
    <row r="20" spans="1:8" x14ac:dyDescent="0.3">
      <c r="A20" s="46" t="s">
        <v>282</v>
      </c>
      <c r="B20" s="58">
        <f t="shared" si="0"/>
        <v>19</v>
      </c>
      <c r="C20" s="85"/>
      <c r="D20" s="85"/>
    </row>
    <row r="21" spans="1:8" x14ac:dyDescent="0.3">
      <c r="A21" s="46" t="s">
        <v>283</v>
      </c>
      <c r="B21" s="58">
        <f t="shared" si="0"/>
        <v>20</v>
      </c>
      <c r="C21" s="85"/>
      <c r="D21" s="85"/>
    </row>
    <row r="22" spans="1:8" x14ac:dyDescent="0.3">
      <c r="A22" s="46" t="s">
        <v>284</v>
      </c>
      <c r="B22" s="58">
        <f t="shared" si="0"/>
        <v>21</v>
      </c>
      <c r="C22" s="85"/>
      <c r="D22" s="85"/>
    </row>
    <row r="23" spans="1:8" x14ac:dyDescent="0.3">
      <c r="A23" s="46" t="s">
        <v>97</v>
      </c>
      <c r="B23" s="58">
        <f t="shared" si="0"/>
        <v>22</v>
      </c>
      <c r="C23" s="85"/>
      <c r="D23" s="85"/>
    </row>
    <row r="24" spans="1:8" x14ac:dyDescent="0.25">
      <c r="A24" s="63"/>
      <c r="B24" s="63"/>
    </row>
    <row r="25" spans="1:8" x14ac:dyDescent="0.3">
      <c r="A25" s="54" t="s">
        <v>285</v>
      </c>
      <c r="B25" s="54"/>
    </row>
    <row r="27" spans="1:8" ht="26.4" x14ac:dyDescent="0.3">
      <c r="A27" s="55" t="s">
        <v>3</v>
      </c>
      <c r="B27" s="55" t="s">
        <v>4</v>
      </c>
      <c r="C27" s="56" t="s">
        <v>286</v>
      </c>
      <c r="D27" s="56" t="s">
        <v>287</v>
      </c>
      <c r="E27" s="56" t="s">
        <v>288</v>
      </c>
      <c r="F27" s="56" t="s">
        <v>289</v>
      </c>
      <c r="G27" s="56" t="s">
        <v>290</v>
      </c>
      <c r="H27" s="56" t="s">
        <v>291</v>
      </c>
    </row>
    <row r="28" spans="1:8" x14ac:dyDescent="0.3">
      <c r="A28" s="55"/>
      <c r="B28" s="55"/>
      <c r="C28" s="56" t="s">
        <v>8</v>
      </c>
      <c r="D28" s="56" t="s">
        <v>8</v>
      </c>
      <c r="E28" s="56" t="s">
        <v>8</v>
      </c>
      <c r="F28" s="56" t="s">
        <v>8</v>
      </c>
      <c r="G28" s="56" t="s">
        <v>8</v>
      </c>
      <c r="H28" s="56" t="s">
        <v>8</v>
      </c>
    </row>
    <row r="29" spans="1:8" x14ac:dyDescent="0.3">
      <c r="A29" s="55"/>
      <c r="B29" s="55"/>
      <c r="C29" s="56" t="s">
        <v>9</v>
      </c>
      <c r="D29" s="56" t="s">
        <v>10</v>
      </c>
      <c r="E29" s="56" t="s">
        <v>11</v>
      </c>
      <c r="F29" s="56" t="s">
        <v>49</v>
      </c>
      <c r="G29" s="56" t="s">
        <v>50</v>
      </c>
      <c r="H29" s="56" t="s">
        <v>51</v>
      </c>
    </row>
    <row r="30" spans="1:8" x14ac:dyDescent="0.3">
      <c r="A30" s="57" t="s">
        <v>5</v>
      </c>
      <c r="B30" s="58">
        <f>B23+1</f>
        <v>23</v>
      </c>
      <c r="C30" s="4"/>
      <c r="D30" s="4"/>
      <c r="E30" s="4"/>
      <c r="F30" s="4"/>
      <c r="G30" s="4"/>
      <c r="H30" s="4"/>
    </row>
    <row r="31" spans="1:8" x14ac:dyDescent="0.3">
      <c r="A31" s="46" t="s">
        <v>276</v>
      </c>
      <c r="B31" s="58">
        <f>B30+1</f>
        <v>24</v>
      </c>
      <c r="C31" s="74"/>
      <c r="D31" s="74"/>
      <c r="E31" s="74"/>
      <c r="F31" s="74"/>
      <c r="G31" s="74"/>
      <c r="H31" s="74"/>
    </row>
    <row r="32" spans="1:8" x14ac:dyDescent="0.3">
      <c r="A32" s="46" t="s">
        <v>277</v>
      </c>
      <c r="B32" s="58">
        <f t="shared" ref="B32:B41" si="1">B31+1</f>
        <v>25</v>
      </c>
      <c r="C32" s="74"/>
      <c r="D32" s="74"/>
      <c r="E32" s="74"/>
      <c r="F32" s="74"/>
      <c r="G32" s="74"/>
      <c r="H32" s="74"/>
    </row>
    <row r="33" spans="1:8" x14ac:dyDescent="0.3">
      <c r="A33" s="46" t="s">
        <v>278</v>
      </c>
      <c r="B33" s="58">
        <f t="shared" si="1"/>
        <v>26</v>
      </c>
      <c r="C33" s="74"/>
      <c r="D33" s="74"/>
      <c r="E33" s="74"/>
      <c r="F33" s="74"/>
      <c r="G33" s="74"/>
      <c r="H33" s="74"/>
    </row>
    <row r="34" spans="1:8" x14ac:dyDescent="0.3">
      <c r="A34" s="46" t="s">
        <v>279</v>
      </c>
      <c r="B34" s="58">
        <f t="shared" si="1"/>
        <v>27</v>
      </c>
      <c r="C34" s="74"/>
      <c r="D34" s="74"/>
      <c r="E34" s="74"/>
      <c r="F34" s="74"/>
      <c r="G34" s="74"/>
      <c r="H34" s="74"/>
    </row>
    <row r="35" spans="1:8" x14ac:dyDescent="0.3">
      <c r="A35" s="46" t="s">
        <v>88</v>
      </c>
      <c r="B35" s="58">
        <f t="shared" si="1"/>
        <v>28</v>
      </c>
      <c r="C35" s="74"/>
      <c r="D35" s="74"/>
      <c r="E35" s="74"/>
      <c r="F35" s="74"/>
      <c r="G35" s="74"/>
      <c r="H35" s="74"/>
    </row>
    <row r="36" spans="1:8" x14ac:dyDescent="0.3">
      <c r="A36" s="46" t="s">
        <v>280</v>
      </c>
      <c r="B36" s="58">
        <f t="shared" si="1"/>
        <v>29</v>
      </c>
      <c r="C36" s="74"/>
      <c r="D36" s="74"/>
      <c r="E36" s="74"/>
      <c r="F36" s="74"/>
      <c r="G36" s="74"/>
      <c r="H36" s="74"/>
    </row>
    <row r="37" spans="1:8" x14ac:dyDescent="0.3">
      <c r="A37" s="46" t="s">
        <v>281</v>
      </c>
      <c r="B37" s="58">
        <f t="shared" si="1"/>
        <v>30</v>
      </c>
      <c r="C37" s="74"/>
      <c r="D37" s="74"/>
      <c r="E37" s="74"/>
      <c r="F37" s="74"/>
      <c r="G37" s="74"/>
      <c r="H37" s="74"/>
    </row>
    <row r="38" spans="1:8" x14ac:dyDescent="0.3">
      <c r="A38" s="46" t="s">
        <v>282</v>
      </c>
      <c r="B38" s="58">
        <f t="shared" si="1"/>
        <v>31</v>
      </c>
      <c r="C38" s="74"/>
      <c r="D38" s="74"/>
      <c r="E38" s="74"/>
      <c r="F38" s="74"/>
      <c r="G38" s="74"/>
      <c r="H38" s="74"/>
    </row>
    <row r="39" spans="1:8" x14ac:dyDescent="0.3">
      <c r="A39" s="46" t="s">
        <v>283</v>
      </c>
      <c r="B39" s="58">
        <f t="shared" si="1"/>
        <v>32</v>
      </c>
      <c r="C39" s="74"/>
      <c r="D39" s="74"/>
      <c r="E39" s="74"/>
      <c r="F39" s="74"/>
      <c r="G39" s="74"/>
      <c r="H39" s="74"/>
    </row>
    <row r="40" spans="1:8" x14ac:dyDescent="0.3">
      <c r="A40" s="46" t="s">
        <v>284</v>
      </c>
      <c r="B40" s="58">
        <f t="shared" si="1"/>
        <v>33</v>
      </c>
      <c r="C40" s="74"/>
      <c r="D40" s="74"/>
      <c r="E40" s="74"/>
      <c r="F40" s="74"/>
      <c r="G40" s="74"/>
      <c r="H40" s="74"/>
    </row>
    <row r="41" spans="1:8" x14ac:dyDescent="0.3">
      <c r="A41" s="46" t="s">
        <v>97</v>
      </c>
      <c r="B41" s="58">
        <f t="shared" si="1"/>
        <v>34</v>
      </c>
      <c r="C41" s="74"/>
      <c r="D41" s="74"/>
      <c r="E41" s="74"/>
      <c r="F41" s="74"/>
      <c r="G41" s="74"/>
      <c r="H41" s="74"/>
    </row>
    <row r="43" spans="1:8" x14ac:dyDescent="0.3">
      <c r="A43" s="54" t="s">
        <v>292</v>
      </c>
    </row>
    <row r="45" spans="1:8" x14ac:dyDescent="0.3">
      <c r="A45" s="55" t="s">
        <v>3</v>
      </c>
      <c r="B45" s="55" t="s">
        <v>4</v>
      </c>
      <c r="C45" s="56" t="s">
        <v>293</v>
      </c>
    </row>
    <row r="46" spans="1:8" x14ac:dyDescent="0.3">
      <c r="A46" s="55" t="s">
        <v>3</v>
      </c>
      <c r="B46" s="55"/>
      <c r="C46" s="56" t="s">
        <v>70</v>
      </c>
    </row>
    <row r="47" spans="1:8" x14ac:dyDescent="0.3">
      <c r="A47" s="55"/>
      <c r="B47" s="55"/>
      <c r="C47" s="56" t="s">
        <v>9</v>
      </c>
    </row>
    <row r="48" spans="1:8" x14ac:dyDescent="0.3">
      <c r="A48" s="57" t="s">
        <v>5</v>
      </c>
      <c r="B48" s="58">
        <f>B41+1</f>
        <v>35</v>
      </c>
      <c r="C48" s="4"/>
    </row>
    <row r="49" spans="1:3" x14ac:dyDescent="0.25">
      <c r="A49" s="46" t="s">
        <v>71</v>
      </c>
      <c r="B49" s="58">
        <f>B48+1</f>
        <v>36</v>
      </c>
      <c r="C49" s="64">
        <f>IFERROR(AVERAGE(C50:C61),0)</f>
        <v>0</v>
      </c>
    </row>
    <row r="50" spans="1:3" x14ac:dyDescent="0.3">
      <c r="A50" s="65" t="s">
        <v>72</v>
      </c>
      <c r="B50" s="58">
        <f t="shared" ref="B50:B78" si="2">B49+1</f>
        <v>37</v>
      </c>
      <c r="C50" s="86"/>
    </row>
    <row r="51" spans="1:3" x14ac:dyDescent="0.3">
      <c r="A51" s="65" t="s">
        <v>73</v>
      </c>
      <c r="B51" s="58">
        <f t="shared" si="2"/>
        <v>38</v>
      </c>
      <c r="C51" s="86"/>
    </row>
    <row r="52" spans="1:3" x14ac:dyDescent="0.3">
      <c r="A52" s="65" t="s">
        <v>74</v>
      </c>
      <c r="B52" s="58">
        <f t="shared" si="2"/>
        <v>39</v>
      </c>
      <c r="C52" s="86"/>
    </row>
    <row r="53" spans="1:3" x14ac:dyDescent="0.3">
      <c r="A53" s="65" t="s">
        <v>75</v>
      </c>
      <c r="B53" s="58">
        <f t="shared" si="2"/>
        <v>40</v>
      </c>
      <c r="C53" s="86"/>
    </row>
    <row r="54" spans="1:3" x14ac:dyDescent="0.3">
      <c r="A54" s="65" t="s">
        <v>76</v>
      </c>
      <c r="B54" s="58">
        <f t="shared" si="2"/>
        <v>41</v>
      </c>
      <c r="C54" s="86"/>
    </row>
    <row r="55" spans="1:3" x14ac:dyDescent="0.3">
      <c r="A55" s="65" t="s">
        <v>77</v>
      </c>
      <c r="B55" s="58">
        <f t="shared" si="2"/>
        <v>42</v>
      </c>
      <c r="C55" s="86"/>
    </row>
    <row r="56" spans="1:3" x14ac:dyDescent="0.3">
      <c r="A56" s="65" t="s">
        <v>78</v>
      </c>
      <c r="B56" s="58">
        <f t="shared" si="2"/>
        <v>43</v>
      </c>
      <c r="C56" s="86"/>
    </row>
    <row r="57" spans="1:3" x14ac:dyDescent="0.3">
      <c r="A57" s="65" t="s">
        <v>79</v>
      </c>
      <c r="B57" s="58">
        <f t="shared" si="2"/>
        <v>44</v>
      </c>
      <c r="C57" s="86"/>
    </row>
    <row r="58" spans="1:3" x14ac:dyDescent="0.3">
      <c r="A58" s="65" t="s">
        <v>80</v>
      </c>
      <c r="B58" s="58">
        <f t="shared" si="2"/>
        <v>45</v>
      </c>
      <c r="C58" s="86"/>
    </row>
    <row r="59" spans="1:3" x14ac:dyDescent="0.3">
      <c r="A59" s="65" t="s">
        <v>81</v>
      </c>
      <c r="B59" s="58">
        <f t="shared" si="2"/>
        <v>46</v>
      </c>
      <c r="C59" s="86"/>
    </row>
    <row r="60" spans="1:3" x14ac:dyDescent="0.3">
      <c r="A60" s="65" t="s">
        <v>82</v>
      </c>
      <c r="B60" s="58">
        <f t="shared" si="2"/>
        <v>47</v>
      </c>
      <c r="C60" s="86"/>
    </row>
    <row r="61" spans="1:3" x14ac:dyDescent="0.3">
      <c r="A61" s="65" t="s">
        <v>83</v>
      </c>
      <c r="B61" s="58">
        <f t="shared" si="2"/>
        <v>48</v>
      </c>
      <c r="C61" s="86"/>
    </row>
    <row r="62" spans="1:3" x14ac:dyDescent="0.3">
      <c r="A62" s="46" t="s">
        <v>84</v>
      </c>
      <c r="B62" s="58">
        <f t="shared" si="2"/>
        <v>49</v>
      </c>
      <c r="C62" s="86"/>
    </row>
    <row r="63" spans="1:3" x14ac:dyDescent="0.3">
      <c r="A63" s="46" t="s">
        <v>85</v>
      </c>
      <c r="B63" s="58">
        <f t="shared" si="2"/>
        <v>50</v>
      </c>
      <c r="C63" s="86"/>
    </row>
    <row r="64" spans="1:3" x14ac:dyDescent="0.3">
      <c r="A64" s="46" t="s">
        <v>86</v>
      </c>
      <c r="B64" s="58">
        <f t="shared" si="2"/>
        <v>51</v>
      </c>
      <c r="C64" s="86"/>
    </row>
    <row r="65" spans="1:3" x14ac:dyDescent="0.3">
      <c r="A65" s="46" t="s">
        <v>87</v>
      </c>
      <c r="B65" s="58">
        <f t="shared" si="2"/>
        <v>52</v>
      </c>
      <c r="C65" s="86"/>
    </row>
    <row r="66" spans="1:3" x14ac:dyDescent="0.3">
      <c r="A66" s="46" t="s">
        <v>88</v>
      </c>
      <c r="B66" s="58">
        <f t="shared" si="2"/>
        <v>53</v>
      </c>
      <c r="C66" s="86"/>
    </row>
    <row r="67" spans="1:3" x14ac:dyDescent="0.3">
      <c r="A67" s="46" t="s">
        <v>89</v>
      </c>
      <c r="B67" s="58">
        <f t="shared" si="2"/>
        <v>54</v>
      </c>
      <c r="C67" s="86"/>
    </row>
    <row r="68" spans="1:3" x14ac:dyDescent="0.3">
      <c r="A68" s="46" t="s">
        <v>90</v>
      </c>
      <c r="B68" s="58">
        <f t="shared" si="2"/>
        <v>55</v>
      </c>
      <c r="C68" s="86"/>
    </row>
    <row r="69" spans="1:3" x14ac:dyDescent="0.3">
      <c r="A69" s="46" t="s">
        <v>91</v>
      </c>
      <c r="B69" s="58">
        <f t="shared" si="2"/>
        <v>56</v>
      </c>
      <c r="C69" s="86"/>
    </row>
    <row r="70" spans="1:3" x14ac:dyDescent="0.3">
      <c r="A70" s="46" t="s">
        <v>92</v>
      </c>
      <c r="B70" s="58">
        <f t="shared" si="2"/>
        <v>57</v>
      </c>
      <c r="C70" s="86"/>
    </row>
    <row r="71" spans="1:3" x14ac:dyDescent="0.3">
      <c r="A71" s="46" t="s">
        <v>93</v>
      </c>
      <c r="B71" s="58">
        <f t="shared" si="2"/>
        <v>58</v>
      </c>
      <c r="C71" s="86"/>
    </row>
    <row r="72" spans="1:3" x14ac:dyDescent="0.3">
      <c r="A72" s="46" t="s">
        <v>94</v>
      </c>
      <c r="B72" s="58">
        <f t="shared" si="2"/>
        <v>59</v>
      </c>
      <c r="C72" s="86"/>
    </row>
    <row r="73" spans="1:3" x14ac:dyDescent="0.3">
      <c r="A73" s="46" t="s">
        <v>95</v>
      </c>
      <c r="B73" s="58">
        <f t="shared" si="2"/>
        <v>60</v>
      </c>
      <c r="C73" s="86"/>
    </row>
    <row r="74" spans="1:3" x14ac:dyDescent="0.3">
      <c r="A74" s="46" t="s">
        <v>96</v>
      </c>
      <c r="B74" s="58">
        <f t="shared" si="2"/>
        <v>61</v>
      </c>
      <c r="C74" s="86"/>
    </row>
    <row r="75" spans="1:3" x14ac:dyDescent="0.3">
      <c r="A75" s="46" t="s">
        <v>97</v>
      </c>
      <c r="B75" s="58">
        <f t="shared" si="2"/>
        <v>62</v>
      </c>
      <c r="C75" s="86"/>
    </row>
    <row r="76" spans="1:3" x14ac:dyDescent="0.3">
      <c r="A76" s="57" t="s">
        <v>98</v>
      </c>
      <c r="B76" s="58">
        <f t="shared" si="2"/>
        <v>63</v>
      </c>
      <c r="C76" s="4"/>
    </row>
    <row r="77" spans="1:3" x14ac:dyDescent="0.3">
      <c r="A77" s="87" t="s">
        <v>109</v>
      </c>
      <c r="B77" s="58">
        <f t="shared" si="2"/>
        <v>64</v>
      </c>
      <c r="C77" s="86"/>
    </row>
    <row r="78" spans="1:3" x14ac:dyDescent="0.3">
      <c r="A78" s="87" t="s">
        <v>110</v>
      </c>
      <c r="B78" s="58">
        <f t="shared" si="2"/>
        <v>65</v>
      </c>
      <c r="C78" s="86"/>
    </row>
  </sheetData>
  <dataConsolidate/>
  <mergeCells count="6">
    <mergeCell ref="A9:A11"/>
    <mergeCell ref="B9:B11"/>
    <mergeCell ref="A27:A29"/>
    <mergeCell ref="B27:B29"/>
    <mergeCell ref="A45:A47"/>
    <mergeCell ref="B45:B4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7"/>
  <sheetViews>
    <sheetView showGridLines="0" zoomScaleNormal="100" workbookViewId="0">
      <selection sqref="A1:XFD1048576"/>
    </sheetView>
  </sheetViews>
  <sheetFormatPr defaultColWidth="8.77734375" defaultRowHeight="13.2" x14ac:dyDescent="0.3"/>
  <cols>
    <col min="1" max="1" width="88.77734375" style="62" customWidth="1"/>
    <col min="2" max="2" width="6.5546875" style="62" customWidth="1"/>
    <col min="3" max="3" width="24.21875" style="62" customWidth="1"/>
    <col min="4" max="16384" width="8.77734375" style="62"/>
  </cols>
  <sheetData>
    <row r="1" spans="1:3" ht="17.399999999999999" x14ac:dyDescent="0.3">
      <c r="A1" s="1" t="s">
        <v>294</v>
      </c>
      <c r="B1" s="5"/>
    </row>
    <row r="2" spans="1:3" ht="17.399999999999999" x14ac:dyDescent="0.3">
      <c r="A2" s="3" t="str">
        <f>"Company:  "&amp;CVS!G10</f>
        <v xml:space="preserve">Company:  </v>
      </c>
      <c r="B2" s="5"/>
    </row>
    <row r="3" spans="1:3" ht="17.399999999999999" x14ac:dyDescent="0.3">
      <c r="A3" s="3" t="str">
        <f>"Reporting Period:"&amp;CVS!G12&amp;","&amp;CVS!G13</f>
        <v>Reporting Period:,</v>
      </c>
      <c r="B3" s="5"/>
    </row>
    <row r="4" spans="1:3" x14ac:dyDescent="0.3">
      <c r="A4" s="53"/>
      <c r="B4" s="53"/>
    </row>
    <row r="5" spans="1:3" x14ac:dyDescent="0.25">
      <c r="A5" s="63" t="s">
        <v>1</v>
      </c>
      <c r="B5" s="63"/>
    </row>
    <row r="6" spans="1:3" x14ac:dyDescent="0.3">
      <c r="A6" s="53"/>
      <c r="B6" s="53"/>
    </row>
    <row r="7" spans="1:3" x14ac:dyDescent="0.3">
      <c r="A7" s="73" t="s">
        <v>295</v>
      </c>
    </row>
    <row r="8" spans="1:3" x14ac:dyDescent="0.3">
      <c r="A8" s="73"/>
      <c r="B8" s="73"/>
    </row>
    <row r="9" spans="1:3" ht="39.6" x14ac:dyDescent="0.3">
      <c r="A9" s="55" t="s">
        <v>3</v>
      </c>
      <c r="B9" s="55" t="s">
        <v>4</v>
      </c>
      <c r="C9" s="56" t="s">
        <v>296</v>
      </c>
    </row>
    <row r="10" spans="1:3" x14ac:dyDescent="0.3">
      <c r="A10" s="55"/>
      <c r="B10" s="55"/>
      <c r="C10" s="56" t="s">
        <v>70</v>
      </c>
    </row>
    <row r="11" spans="1:3" x14ac:dyDescent="0.3">
      <c r="A11" s="55"/>
      <c r="B11" s="55"/>
      <c r="C11" s="56" t="s">
        <v>9</v>
      </c>
    </row>
    <row r="12" spans="1:3" x14ac:dyDescent="0.3">
      <c r="A12" s="46" t="s">
        <v>297</v>
      </c>
      <c r="B12" s="58">
        <v>11</v>
      </c>
      <c r="C12" s="74"/>
    </row>
    <row r="13" spans="1:3" x14ac:dyDescent="0.3">
      <c r="A13" s="46" t="s">
        <v>298</v>
      </c>
      <c r="B13" s="58">
        <f>B12+1</f>
        <v>12</v>
      </c>
      <c r="C13" s="74"/>
    </row>
    <row r="14" spans="1:3" x14ac:dyDescent="0.3">
      <c r="A14" s="46" t="s">
        <v>299</v>
      </c>
      <c r="B14" s="58">
        <f t="shared" ref="B14:B16" si="0">B13+1</f>
        <v>13</v>
      </c>
      <c r="C14" s="74"/>
    </row>
    <row r="15" spans="1:3" x14ac:dyDescent="0.3">
      <c r="A15" s="46" t="s">
        <v>300</v>
      </c>
      <c r="B15" s="58">
        <f t="shared" si="0"/>
        <v>14</v>
      </c>
      <c r="C15" s="74"/>
    </row>
    <row r="16" spans="1:3" x14ac:dyDescent="0.3">
      <c r="A16" s="46" t="s">
        <v>301</v>
      </c>
      <c r="B16" s="58">
        <f t="shared" si="0"/>
        <v>15</v>
      </c>
      <c r="C16" s="74"/>
    </row>
    <row r="18" spans="1:3" x14ac:dyDescent="0.3">
      <c r="A18" s="73" t="s">
        <v>302</v>
      </c>
      <c r="B18" s="73"/>
    </row>
    <row r="20" spans="1:3" ht="39.6" x14ac:dyDescent="0.3">
      <c r="A20" s="55" t="s">
        <v>3</v>
      </c>
      <c r="B20" s="55" t="s">
        <v>4</v>
      </c>
      <c r="C20" s="56" t="s">
        <v>303</v>
      </c>
    </row>
    <row r="21" spans="1:3" x14ac:dyDescent="0.3">
      <c r="A21" s="55"/>
      <c r="B21" s="55"/>
      <c r="C21" s="56" t="s">
        <v>70</v>
      </c>
    </row>
    <row r="22" spans="1:3" x14ac:dyDescent="0.3">
      <c r="A22" s="55"/>
      <c r="B22" s="55"/>
      <c r="C22" s="56" t="s">
        <v>9</v>
      </c>
    </row>
    <row r="23" spans="1:3" x14ac:dyDescent="0.3">
      <c r="A23" s="46" t="s">
        <v>304</v>
      </c>
      <c r="B23" s="58">
        <f>B16+1</f>
        <v>16</v>
      </c>
      <c r="C23" s="74"/>
    </row>
    <row r="24" spans="1:3" x14ac:dyDescent="0.3">
      <c r="A24" s="46" t="s">
        <v>305</v>
      </c>
      <c r="B24" s="58">
        <f>B23+1</f>
        <v>17</v>
      </c>
      <c r="C24" s="74"/>
    </row>
    <row r="25" spans="1:3" x14ac:dyDescent="0.3">
      <c r="A25" s="46" t="s">
        <v>306</v>
      </c>
      <c r="B25" s="58">
        <f t="shared" ref="B25:B30" si="1">B24+1</f>
        <v>18</v>
      </c>
      <c r="C25" s="74"/>
    </row>
    <row r="26" spans="1:3" x14ac:dyDescent="0.3">
      <c r="A26" s="46" t="s">
        <v>307</v>
      </c>
      <c r="B26" s="58">
        <f t="shared" si="1"/>
        <v>19</v>
      </c>
      <c r="C26" s="74"/>
    </row>
    <row r="27" spans="1:3" x14ac:dyDescent="0.3">
      <c r="A27" s="46" t="s">
        <v>308</v>
      </c>
      <c r="B27" s="58">
        <f t="shared" si="1"/>
        <v>20</v>
      </c>
      <c r="C27" s="74"/>
    </row>
    <row r="28" spans="1:3" x14ac:dyDescent="0.3">
      <c r="A28" s="46" t="s">
        <v>309</v>
      </c>
      <c r="B28" s="58">
        <f t="shared" si="1"/>
        <v>21</v>
      </c>
      <c r="C28" s="74"/>
    </row>
    <row r="29" spans="1:3" x14ac:dyDescent="0.3">
      <c r="A29" s="46" t="s">
        <v>310</v>
      </c>
      <c r="B29" s="58">
        <f t="shared" si="1"/>
        <v>22</v>
      </c>
      <c r="C29" s="74"/>
    </row>
    <row r="30" spans="1:3" x14ac:dyDescent="0.3">
      <c r="A30" s="46" t="s">
        <v>311</v>
      </c>
      <c r="B30" s="58">
        <f t="shared" si="1"/>
        <v>23</v>
      </c>
      <c r="C30" s="74"/>
    </row>
    <row r="32" spans="1:3" x14ac:dyDescent="0.3">
      <c r="A32" s="73" t="s">
        <v>312</v>
      </c>
      <c r="B32" s="73"/>
    </row>
    <row r="34" spans="1:3" x14ac:dyDescent="0.3">
      <c r="A34" s="55" t="s">
        <v>3</v>
      </c>
      <c r="B34" s="55" t="s">
        <v>4</v>
      </c>
      <c r="C34" s="56" t="s">
        <v>313</v>
      </c>
    </row>
    <row r="35" spans="1:3" x14ac:dyDescent="0.3">
      <c r="A35" s="55"/>
      <c r="B35" s="55"/>
      <c r="C35" s="56" t="s">
        <v>8</v>
      </c>
    </row>
    <row r="36" spans="1:3" x14ac:dyDescent="0.3">
      <c r="A36" s="55"/>
      <c r="B36" s="55"/>
      <c r="C36" s="56" t="s">
        <v>9</v>
      </c>
    </row>
    <row r="37" spans="1:3" x14ac:dyDescent="0.3">
      <c r="A37" s="46" t="s">
        <v>314</v>
      </c>
      <c r="B37" s="58">
        <f>B30+1</f>
        <v>24</v>
      </c>
      <c r="C37" s="74"/>
    </row>
  </sheetData>
  <dataConsolidate link="1"/>
  <mergeCells count="6">
    <mergeCell ref="A9:A11"/>
    <mergeCell ref="B9:B11"/>
    <mergeCell ref="A20:A22"/>
    <mergeCell ref="B20:B22"/>
    <mergeCell ref="A34:A36"/>
    <mergeCell ref="B34:B3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9"/>
  <sheetViews>
    <sheetView showGridLines="0" zoomScaleNormal="100" workbookViewId="0">
      <selection activeCell="C12" sqref="A1:XFD1048576"/>
    </sheetView>
  </sheetViews>
  <sheetFormatPr defaultColWidth="8.77734375" defaultRowHeight="13.2" x14ac:dyDescent="0.3"/>
  <cols>
    <col min="1" max="1" width="81.21875" style="62" customWidth="1"/>
    <col min="2" max="2" width="6.5546875" style="62" customWidth="1"/>
    <col min="3" max="5" width="28.44140625" style="62" customWidth="1"/>
    <col min="6" max="16384" width="8.77734375" style="62"/>
  </cols>
  <sheetData>
    <row r="1" spans="1:5" ht="17.399999999999999" x14ac:dyDescent="0.3">
      <c r="A1" s="1" t="s">
        <v>315</v>
      </c>
      <c r="B1" s="5"/>
    </row>
    <row r="2" spans="1:5" ht="17.399999999999999" x14ac:dyDescent="0.3">
      <c r="A2" s="3" t="str">
        <f>"Company:  "&amp;CVS!G10</f>
        <v xml:space="preserve">Company:  </v>
      </c>
      <c r="B2" s="5"/>
    </row>
    <row r="3" spans="1:5" ht="17.399999999999999" x14ac:dyDescent="0.3">
      <c r="A3" s="3" t="str">
        <f>"Reporting Period:"&amp;CVS!G12&amp;","&amp;CVS!G13</f>
        <v>Reporting Period:,</v>
      </c>
      <c r="B3" s="5"/>
    </row>
    <row r="4" spans="1:5" x14ac:dyDescent="0.3">
      <c r="A4" s="53"/>
      <c r="B4" s="53"/>
    </row>
    <row r="5" spans="1:5" x14ac:dyDescent="0.25">
      <c r="A5" s="63" t="s">
        <v>1</v>
      </c>
      <c r="B5" s="63"/>
    </row>
    <row r="6" spans="1:5" x14ac:dyDescent="0.3">
      <c r="A6" s="53"/>
      <c r="B6" s="53"/>
    </row>
    <row r="7" spans="1:5" x14ac:dyDescent="0.3">
      <c r="A7" s="73" t="s">
        <v>316</v>
      </c>
      <c r="B7" s="73"/>
    </row>
    <row r="8" spans="1:5" x14ac:dyDescent="0.3">
      <c r="A8" s="73"/>
      <c r="B8" s="73"/>
    </row>
    <row r="9" spans="1:5" x14ac:dyDescent="0.3">
      <c r="A9" s="88" t="s">
        <v>3</v>
      </c>
      <c r="B9" s="88" t="s">
        <v>4</v>
      </c>
      <c r="C9" s="56" t="s">
        <v>317</v>
      </c>
      <c r="D9" s="56" t="s">
        <v>318</v>
      </c>
      <c r="E9" s="56" t="s">
        <v>8</v>
      </c>
    </row>
    <row r="10" spans="1:5" x14ac:dyDescent="0.3">
      <c r="A10" s="88"/>
      <c r="B10" s="88"/>
      <c r="C10" s="56" t="s">
        <v>9</v>
      </c>
      <c r="D10" s="56" t="s">
        <v>10</v>
      </c>
      <c r="E10" s="56" t="s">
        <v>11</v>
      </c>
    </row>
    <row r="11" spans="1:5" ht="39.6" x14ac:dyDescent="0.3">
      <c r="A11" s="46" t="s">
        <v>319</v>
      </c>
      <c r="B11" s="58">
        <v>11</v>
      </c>
      <c r="C11" s="74"/>
      <c r="D11" s="74"/>
      <c r="E11" s="74"/>
    </row>
    <row r="12" spans="1:5" ht="39.6" x14ac:dyDescent="0.3">
      <c r="A12" s="46" t="s">
        <v>320</v>
      </c>
      <c r="B12" s="58">
        <f>B11+1</f>
        <v>12</v>
      </c>
      <c r="C12" s="74"/>
      <c r="D12" s="74"/>
      <c r="E12" s="74"/>
    </row>
    <row r="13" spans="1:5" x14ac:dyDescent="0.3">
      <c r="A13" s="67"/>
      <c r="B13" s="67"/>
    </row>
    <row r="14" spans="1:5" x14ac:dyDescent="0.3">
      <c r="A14" s="73" t="s">
        <v>321</v>
      </c>
      <c r="B14" s="73"/>
    </row>
    <row r="16" spans="1:5" x14ac:dyDescent="0.3">
      <c r="A16" s="88" t="s">
        <v>3</v>
      </c>
      <c r="B16" s="88" t="s">
        <v>4</v>
      </c>
      <c r="C16" s="56" t="s">
        <v>8</v>
      </c>
    </row>
    <row r="17" spans="1:3" x14ac:dyDescent="0.3">
      <c r="A17" s="88"/>
      <c r="B17" s="88"/>
      <c r="C17" s="56" t="s">
        <v>9</v>
      </c>
    </row>
    <row r="18" spans="1:3" x14ac:dyDescent="0.25">
      <c r="A18" s="57" t="s">
        <v>322</v>
      </c>
      <c r="B18" s="58">
        <f>B12+1</f>
        <v>13</v>
      </c>
      <c r="C18" s="64">
        <f>SUM(C19:C22)</f>
        <v>0</v>
      </c>
    </row>
    <row r="19" spans="1:3" x14ac:dyDescent="0.3">
      <c r="A19" s="89" t="s">
        <v>323</v>
      </c>
      <c r="B19" s="58">
        <f>B18+1</f>
        <v>14</v>
      </c>
      <c r="C19" s="74"/>
    </row>
    <row r="20" spans="1:3" x14ac:dyDescent="0.3">
      <c r="A20" s="89" t="s">
        <v>324</v>
      </c>
      <c r="B20" s="58">
        <f t="shared" ref="B20:B25" si="0">B19+1</f>
        <v>15</v>
      </c>
      <c r="C20" s="74"/>
    </row>
    <row r="21" spans="1:3" x14ac:dyDescent="0.3">
      <c r="A21" s="89" t="s">
        <v>325</v>
      </c>
      <c r="B21" s="58">
        <f t="shared" si="0"/>
        <v>16</v>
      </c>
      <c r="C21" s="74"/>
    </row>
    <row r="22" spans="1:3" x14ac:dyDescent="0.3">
      <c r="A22" s="89" t="s">
        <v>326</v>
      </c>
      <c r="B22" s="58">
        <f t="shared" si="0"/>
        <v>17</v>
      </c>
      <c r="C22" s="74"/>
    </row>
    <row r="23" spans="1:3" x14ac:dyDescent="0.3">
      <c r="A23" s="57" t="s">
        <v>327</v>
      </c>
      <c r="B23" s="58">
        <f t="shared" si="0"/>
        <v>18</v>
      </c>
      <c r="C23" s="4"/>
    </row>
    <row r="24" spans="1:3" x14ac:dyDescent="0.3">
      <c r="A24" s="46" t="s">
        <v>328</v>
      </c>
      <c r="B24" s="58">
        <f t="shared" si="0"/>
        <v>19</v>
      </c>
      <c r="C24" s="74"/>
    </row>
    <row r="25" spans="1:3" x14ac:dyDescent="0.3">
      <c r="A25" s="46" t="s">
        <v>329</v>
      </c>
      <c r="B25" s="58">
        <f t="shared" si="0"/>
        <v>20</v>
      </c>
      <c r="C25" s="74"/>
    </row>
    <row r="27" spans="1:3" x14ac:dyDescent="0.3">
      <c r="A27" s="73" t="s">
        <v>330</v>
      </c>
      <c r="B27" s="73"/>
    </row>
    <row r="29" spans="1:3" x14ac:dyDescent="0.3">
      <c r="A29" s="88" t="s">
        <v>3</v>
      </c>
      <c r="B29" s="88" t="s">
        <v>4</v>
      </c>
      <c r="C29" s="56" t="s">
        <v>8</v>
      </c>
    </row>
    <row r="30" spans="1:3" x14ac:dyDescent="0.3">
      <c r="A30" s="88"/>
      <c r="B30" s="88"/>
      <c r="C30" s="56" t="s">
        <v>9</v>
      </c>
    </row>
    <row r="31" spans="1:3" x14ac:dyDescent="0.3">
      <c r="A31" s="46" t="s">
        <v>331</v>
      </c>
      <c r="B31" s="58">
        <f>B25+1</f>
        <v>21</v>
      </c>
      <c r="C31" s="74"/>
    </row>
    <row r="33" spans="1:3" x14ac:dyDescent="0.3">
      <c r="A33" s="73" t="s">
        <v>332</v>
      </c>
    </row>
    <row r="35" spans="1:3" x14ac:dyDescent="0.3">
      <c r="A35" s="55" t="s">
        <v>3</v>
      </c>
      <c r="B35" s="55" t="s">
        <v>4</v>
      </c>
      <c r="C35" s="56" t="s">
        <v>333</v>
      </c>
    </row>
    <row r="36" spans="1:3" x14ac:dyDescent="0.3">
      <c r="A36" s="55"/>
      <c r="B36" s="55"/>
      <c r="C36" s="56" t="s">
        <v>8</v>
      </c>
    </row>
    <row r="37" spans="1:3" x14ac:dyDescent="0.3">
      <c r="A37" s="55"/>
      <c r="B37" s="55"/>
      <c r="C37" s="56" t="s">
        <v>9</v>
      </c>
    </row>
    <row r="38" spans="1:3" x14ac:dyDescent="0.3">
      <c r="A38" s="46" t="s">
        <v>334</v>
      </c>
      <c r="B38" s="58">
        <f>B31+1</f>
        <v>22</v>
      </c>
      <c r="C38" s="61"/>
    </row>
    <row r="39" spans="1:3" x14ac:dyDescent="0.3">
      <c r="A39" s="46" t="s">
        <v>335</v>
      </c>
      <c r="B39" s="58">
        <f>B38+1</f>
        <v>23</v>
      </c>
      <c r="C39" s="61"/>
    </row>
  </sheetData>
  <dataConsolidate link="1"/>
  <mergeCells count="8">
    <mergeCell ref="A35:A37"/>
    <mergeCell ref="B35:B37"/>
    <mergeCell ref="A9:A10"/>
    <mergeCell ref="B9:B10"/>
    <mergeCell ref="A16:A17"/>
    <mergeCell ref="B16:B17"/>
    <mergeCell ref="A29:A30"/>
    <mergeCell ref="B29:B3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13"/>
  <sheetViews>
    <sheetView showGridLines="0" zoomScaleNormal="100" workbookViewId="0">
      <selection sqref="A1:XFD1048576"/>
    </sheetView>
  </sheetViews>
  <sheetFormatPr defaultColWidth="8.77734375" defaultRowHeight="13.2" x14ac:dyDescent="0.3"/>
  <cols>
    <col min="1" max="1" width="51.5546875" style="62" customWidth="1"/>
    <col min="2" max="2" width="4.77734375" style="62" customWidth="1"/>
    <col min="3" max="5" width="28.44140625" style="62" customWidth="1"/>
    <col min="6" max="16384" width="8.77734375" style="62"/>
  </cols>
  <sheetData>
    <row r="1" spans="1:5" ht="17.399999999999999" x14ac:dyDescent="0.3">
      <c r="A1" s="1" t="s">
        <v>336</v>
      </c>
      <c r="B1" s="5"/>
    </row>
    <row r="2" spans="1:5" ht="17.399999999999999" x14ac:dyDescent="0.3">
      <c r="A2" s="3" t="str">
        <f>"Company:  "&amp;CVS!G10</f>
        <v xml:space="preserve">Company:  </v>
      </c>
      <c r="B2" s="5"/>
    </row>
    <row r="3" spans="1:5" ht="17.399999999999999" x14ac:dyDescent="0.3">
      <c r="A3" s="3" t="str">
        <f>"Reporting Period:"&amp;CVS!G12&amp;","&amp;CVS!G13</f>
        <v>Reporting Period:,</v>
      </c>
      <c r="B3" s="5"/>
    </row>
    <row r="4" spans="1:5" x14ac:dyDescent="0.3">
      <c r="A4" s="53"/>
      <c r="B4" s="53"/>
    </row>
    <row r="5" spans="1:5" x14ac:dyDescent="0.25">
      <c r="A5" s="63" t="s">
        <v>1</v>
      </c>
      <c r="B5" s="73"/>
    </row>
    <row r="6" spans="1:5" x14ac:dyDescent="0.3">
      <c r="B6" s="73"/>
    </row>
    <row r="7" spans="1:5" x14ac:dyDescent="0.3">
      <c r="A7" s="54" t="s">
        <v>337</v>
      </c>
    </row>
    <row r="9" spans="1:5" x14ac:dyDescent="0.3">
      <c r="A9" s="55" t="s">
        <v>338</v>
      </c>
      <c r="B9" s="55" t="s">
        <v>4</v>
      </c>
      <c r="C9" s="88" t="s">
        <v>339</v>
      </c>
      <c r="D9" s="88"/>
      <c r="E9" s="88"/>
    </row>
    <row r="10" spans="1:5" x14ac:dyDescent="0.3">
      <c r="A10" s="55"/>
      <c r="B10" s="55"/>
      <c r="C10" s="56" t="s">
        <v>340</v>
      </c>
      <c r="D10" s="56" t="s">
        <v>341</v>
      </c>
      <c r="E10" s="56" t="s">
        <v>342</v>
      </c>
    </row>
    <row r="11" spans="1:5" x14ac:dyDescent="0.3">
      <c r="A11" s="55"/>
      <c r="B11" s="55"/>
      <c r="C11" s="56" t="s">
        <v>9</v>
      </c>
      <c r="D11" s="56" t="s">
        <v>10</v>
      </c>
      <c r="E11" s="56" t="s">
        <v>11</v>
      </c>
    </row>
    <row r="12" spans="1:5" x14ac:dyDescent="0.3">
      <c r="A12" s="46" t="s">
        <v>343</v>
      </c>
      <c r="B12" s="58">
        <v>11</v>
      </c>
      <c r="C12" s="74"/>
      <c r="D12" s="74"/>
      <c r="E12" s="74"/>
    </row>
    <row r="13" spans="1:5" x14ac:dyDescent="0.3">
      <c r="A13" s="46" t="s">
        <v>344</v>
      </c>
      <c r="B13" s="58">
        <v>12</v>
      </c>
      <c r="C13" s="74"/>
      <c r="D13" s="74"/>
      <c r="E13" s="74"/>
    </row>
  </sheetData>
  <dataConsolidate link="1"/>
  <mergeCells count="3">
    <mergeCell ref="A9:A11"/>
    <mergeCell ref="B9:B11"/>
    <mergeCell ref="C9:E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8AA6049B160340913523F0988825D1" ma:contentTypeVersion="0" ma:contentTypeDescription="Create a new document." ma:contentTypeScope="" ma:versionID="39166d036222e2cef7067a47e270554e">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11539D-DF6B-452C-AB59-530D3261AB2E}"/>
</file>

<file path=customXml/itemProps2.xml><?xml version="1.0" encoding="utf-8"?>
<ds:datastoreItem xmlns:ds="http://schemas.openxmlformats.org/officeDocument/2006/customXml" ds:itemID="{B7CF6086-E712-4040-83DA-4AD56A6AF5FF}">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c6d2322e-1447-41e6-8e12-af9c90863e9c"/>
    <ds:schemaRef ds:uri="http://www.w3.org/XML/1998/namespace"/>
    <ds:schemaRef ds:uri="f541a14f-bb8c-46a6-82cf-690a80305b67"/>
    <ds:schemaRef ds:uri="http://purl.org/dc/terms/"/>
    <ds:schemaRef ds:uri="http://schemas.microsoft.com/sharepoint/v3"/>
    <ds:schemaRef ds:uri="http://schemas.microsoft.com/office/2006/metadata/properties"/>
    <ds:schemaRef ds:uri="http://purl.org/dc/dcmitype/"/>
    <ds:schemaRef ds:uri="83933745-cd34-42d6-8393-c96dd2ddc5ab"/>
  </ds:schemaRefs>
</ds:datastoreItem>
</file>

<file path=customXml/itemProps3.xml><?xml version="1.0" encoding="utf-8"?>
<ds:datastoreItem xmlns:ds="http://schemas.openxmlformats.org/officeDocument/2006/customXml" ds:itemID="{0CF7C9F3-C188-4C6B-B305-9F1E2E9D93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CVS</vt:lpstr>
      <vt:lpstr>IRR_MSTR</vt:lpstr>
      <vt:lpstr>IRR_RBS1Q</vt:lpstr>
      <vt:lpstr>IRR_RBS2Q</vt:lpstr>
      <vt:lpstr>IRR_RBS3Q</vt:lpstr>
      <vt:lpstr>IRR_RBS4Q</vt:lpstr>
      <vt:lpstr>IRR_RBS5Q</vt:lpstr>
      <vt:lpstr>IRR_RBS6Q</vt:lpstr>
      <vt:lpstr>IRR_RBS13M</vt:lpstr>
      <vt:lpstr>RBS Validation</vt:lpstr>
    </vt:vector>
  </TitlesOfParts>
  <Company>SAMA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بيانات مؤشرات الخطر الربع سنوية لشركات التأمين و/أو اعادة التأمين</dc:title>
  <dc:creator>Mohammed S. AlMotek</dc:creator>
  <cp:lastModifiedBy>Aljeddawi, Abdullah</cp:lastModifiedBy>
  <dcterms:created xsi:type="dcterms:W3CDTF">2019-02-25T08:17:27Z</dcterms:created>
  <dcterms:modified xsi:type="dcterms:W3CDTF">2023-11-20T07:14:16Z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0x010100D48AA6049B160340913523F0988825D1</vt:lpwstr>
  </property>
  <property fmtid="{D5CDD505-2E9C-101B-9397-08002B2CF9AE}" pid="3" name="SAMAInsuranceFormsCategory">
    <vt:lpwstr>73;#نماذج التقرير المالية|250f2d48-dd5f-4dde-9819-bab7d4b4b874</vt:lpwstr>
  </property>
  <property fmtid="{D5CDD505-2E9C-101B-9397-08002B2CF9AE}" pid="4" name="Order">
    <vt:r8>12000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y fmtid="{D5CDD505-2E9C-101B-9397-08002B2CF9AE}" pid="8" name="SAMAInsuranceFormsCategoryTaxHTField0">
    <vt:lpwstr>نماذج التقرير المالية|250f2d48-dd5f-4dde-9819-bab7d4b4b874</vt:lpwstr>
  </property>
  <property fmtid="{D5CDD505-2E9C-101B-9397-08002B2CF9AE}" pid="9" name="MSIP_Label_38f1469a-2c2a-4aee-b92b-090d4c5468ff_Enabled">
    <vt:lpwstr>true</vt:lpwstr>
  </property>
  <property fmtid="{D5CDD505-2E9C-101B-9397-08002B2CF9AE}" pid="10" name="MSIP_Label_38f1469a-2c2a-4aee-b92b-090d4c5468ff_SetDate">
    <vt:lpwstr>2023-11-07T15:08:26Z</vt:lpwstr>
  </property>
  <property fmtid="{D5CDD505-2E9C-101B-9397-08002B2CF9AE}" pid="11" name="MSIP_Label_38f1469a-2c2a-4aee-b92b-090d4c5468ff_Method">
    <vt:lpwstr>Standard</vt:lpwstr>
  </property>
  <property fmtid="{D5CDD505-2E9C-101B-9397-08002B2CF9AE}" pid="12" name="MSIP_Label_38f1469a-2c2a-4aee-b92b-090d4c5468ff_Name">
    <vt:lpwstr>Confidential - Unmarked</vt:lpwstr>
  </property>
  <property fmtid="{D5CDD505-2E9C-101B-9397-08002B2CF9AE}" pid="13" name="MSIP_Label_38f1469a-2c2a-4aee-b92b-090d4c5468ff_SiteId">
    <vt:lpwstr>2a6e6092-73e4-4752-b1a5-477a17f5056d</vt:lpwstr>
  </property>
  <property fmtid="{D5CDD505-2E9C-101B-9397-08002B2CF9AE}" pid="14" name="MSIP_Label_38f1469a-2c2a-4aee-b92b-090d4c5468ff_ActionId">
    <vt:lpwstr>e6889619-3cd3-4910-af77-c11ebd095d00</vt:lpwstr>
  </property>
  <property fmtid="{D5CDD505-2E9C-101B-9397-08002B2CF9AE}" pid="15" name="MSIP_Label_38f1469a-2c2a-4aee-b92b-090d4c5468ff_ContentBits">
    <vt:lpwstr>0</vt:lpwstr>
  </property>
</Properties>
</file>